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9"/>
  <workbookPr defaultThemeVersion="166925"/>
  <xr:revisionPtr revIDLastSave="0" documentId="11_93DA4B7ECA9E4C351783348EB341E54F06381AEE" xr6:coauthVersionLast="45" xr6:coauthVersionMax="45" xr10:uidLastSave="{00000000-0000-0000-0000-000000000000}"/>
  <bookViews>
    <workbookView xWindow="0" yWindow="0" windowWidth="16384" windowHeight="8192" firstSheet="4" activeTab="4" xr2:uid="{00000000-000D-0000-FFFF-FFFF00000000}"/>
  </bookViews>
  <sheets>
    <sheet name="Титул (заочное)" sheetId="1" r:id="rId1"/>
    <sheet name="план (кор)-заочное" sheetId="2" r:id="rId2"/>
    <sheet name="план по сем (заочное)" sheetId="3" r:id="rId3"/>
    <sheet name="Компетенции" sheetId="4" r:id="rId4"/>
    <sheet name="Расшифровка компетенций (08)" sheetId="5" r:id="rId5"/>
  </sheets>
  <definedNames>
    <definedName name="_xlnm.Print_Area" localSheetId="1">'план (кор)-заочное'!$A$1:$AP$66</definedName>
    <definedName name="_xlnm.Print_Area" localSheetId="0">'Титул (заочное)'!$A$1:$A$30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Q40" i="3" l="1"/>
  <c r="AM40" i="3"/>
  <c r="AQ38" i="3"/>
  <c r="AM38" i="3"/>
  <c r="AS35" i="3"/>
  <c r="AQ35" i="3"/>
  <c r="AP35" i="3"/>
  <c r="AN35" i="3"/>
  <c r="AM35" i="3"/>
  <c r="AL35" i="3"/>
  <c r="AJ35" i="3"/>
  <c r="AI35" i="3"/>
  <c r="AG35" i="3"/>
  <c r="AF35" i="3"/>
  <c r="AE35" i="3"/>
  <c r="Z35" i="3"/>
  <c r="Y35" i="3"/>
  <c r="T35" i="3"/>
  <c r="S35" i="3"/>
  <c r="R35" i="3"/>
  <c r="M35" i="3"/>
  <c r="L35" i="3"/>
  <c r="G35" i="3"/>
  <c r="F35" i="3"/>
  <c r="AJ33" i="3"/>
  <c r="AF33" i="3"/>
  <c r="AG32" i="3"/>
  <c r="AF32" i="3"/>
  <c r="AD30" i="3"/>
  <c r="Z30" i="3"/>
  <c r="T30" i="3"/>
  <c r="S30" i="3"/>
  <c r="M30" i="3"/>
  <c r="G30" i="3"/>
  <c r="F30" i="3"/>
  <c r="E30" i="3"/>
  <c r="Z29" i="3"/>
  <c r="X29" i="3"/>
  <c r="T29" i="3"/>
  <c r="S29" i="3"/>
  <c r="M29" i="3"/>
  <c r="G29" i="3"/>
  <c r="F29" i="3"/>
  <c r="E29" i="3"/>
  <c r="Z28" i="3"/>
  <c r="T28" i="3"/>
  <c r="S28" i="3"/>
  <c r="Q28" i="3"/>
  <c r="M28" i="3"/>
  <c r="G28" i="3"/>
  <c r="F28" i="3"/>
  <c r="E28" i="3"/>
  <c r="Z27" i="3"/>
  <c r="T27" i="3"/>
  <c r="S27" i="3"/>
  <c r="M27" i="3"/>
  <c r="K27" i="3"/>
  <c r="G27" i="3"/>
  <c r="F27" i="3"/>
  <c r="E27" i="3"/>
  <c r="M26" i="3"/>
  <c r="AD25" i="3"/>
  <c r="Z25" i="3"/>
  <c r="T25" i="3"/>
  <c r="S25" i="3"/>
  <c r="M25" i="3"/>
  <c r="G25" i="3"/>
  <c r="F25" i="3"/>
  <c r="E25" i="3"/>
  <c r="AD24" i="3"/>
  <c r="Z24" i="3"/>
  <c r="T24" i="3"/>
  <c r="S24" i="3"/>
  <c r="M24" i="3"/>
  <c r="G24" i="3"/>
  <c r="F24" i="3"/>
  <c r="E24" i="3"/>
  <c r="Z23" i="3"/>
  <c r="X23" i="3"/>
  <c r="T23" i="3"/>
  <c r="S23" i="3"/>
  <c r="M23" i="3"/>
  <c r="G23" i="3"/>
  <c r="F23" i="3"/>
  <c r="E23" i="3"/>
  <c r="Z22" i="3"/>
  <c r="X22" i="3"/>
  <c r="T22" i="3"/>
  <c r="S22" i="3"/>
  <c r="M22" i="3"/>
  <c r="G22" i="3"/>
  <c r="F22" i="3"/>
  <c r="E22" i="3"/>
  <c r="Z21" i="3"/>
  <c r="T21" i="3"/>
  <c r="S21" i="3"/>
  <c r="Q21" i="3"/>
  <c r="M21" i="3"/>
  <c r="G21" i="3"/>
  <c r="F21" i="3"/>
  <c r="E21" i="3"/>
  <c r="Z20" i="3"/>
  <c r="T20" i="3"/>
  <c r="S20" i="3"/>
  <c r="Q20" i="3"/>
  <c r="M20" i="3"/>
  <c r="G20" i="3"/>
  <c r="F20" i="3"/>
  <c r="E20" i="3"/>
  <c r="Z19" i="3"/>
  <c r="T19" i="3"/>
  <c r="S19" i="3"/>
  <c r="M19" i="3"/>
  <c r="K19" i="3"/>
  <c r="G19" i="3"/>
  <c r="F19" i="3"/>
  <c r="E19" i="3"/>
  <c r="Z18" i="3"/>
  <c r="T18" i="3"/>
  <c r="S18" i="3"/>
  <c r="M18" i="3"/>
  <c r="K18" i="3"/>
  <c r="G18" i="3"/>
  <c r="F18" i="3"/>
  <c r="E18" i="3"/>
  <c r="Z17" i="3"/>
  <c r="T17" i="3"/>
  <c r="S17" i="3"/>
  <c r="M17" i="3"/>
  <c r="G17" i="3"/>
  <c r="Z16" i="3"/>
  <c r="X16" i="3"/>
  <c r="T16" i="3"/>
  <c r="S16" i="3"/>
  <c r="M16" i="3"/>
  <c r="G16" i="3"/>
  <c r="F16" i="3"/>
  <c r="E16" i="3"/>
  <c r="X15" i="3"/>
  <c r="T15" i="3"/>
  <c r="S15" i="3"/>
  <c r="Q15" i="3"/>
  <c r="M15" i="3"/>
  <c r="G15" i="3"/>
  <c r="F15" i="3"/>
  <c r="E15" i="3"/>
  <c r="AD14" i="3"/>
  <c r="Z14" i="3"/>
  <c r="X14" i="3"/>
  <c r="T14" i="3"/>
  <c r="S14" i="3"/>
  <c r="M14" i="3"/>
  <c r="G14" i="3"/>
  <c r="F14" i="3"/>
  <c r="E14" i="3"/>
  <c r="X13" i="3"/>
  <c r="T13" i="3"/>
  <c r="S13" i="3"/>
  <c r="Q13" i="3"/>
  <c r="M13" i="3"/>
  <c r="G13" i="3"/>
  <c r="F13" i="3"/>
  <c r="E13" i="3"/>
  <c r="Z12" i="3"/>
  <c r="X12" i="3"/>
  <c r="T12" i="3"/>
  <c r="S12" i="3"/>
  <c r="Q12" i="3"/>
  <c r="M12" i="3"/>
  <c r="G12" i="3"/>
  <c r="F12" i="3"/>
  <c r="E12" i="3"/>
  <c r="Z11" i="3"/>
  <c r="X11" i="3"/>
  <c r="T11" i="3"/>
  <c r="S11" i="3"/>
  <c r="Q11" i="3"/>
  <c r="M11" i="3"/>
  <c r="G11" i="3"/>
  <c r="F11" i="3"/>
  <c r="E11" i="3"/>
  <c r="AD10" i="3"/>
  <c r="Z10" i="3"/>
  <c r="X10" i="3"/>
  <c r="T10" i="3"/>
  <c r="S10" i="3"/>
  <c r="Q10" i="3"/>
  <c r="M10" i="3"/>
  <c r="K10" i="3"/>
  <c r="G10" i="3"/>
  <c r="F10" i="3"/>
  <c r="E10" i="3"/>
  <c r="M9" i="3"/>
  <c r="G9" i="3"/>
  <c r="E9" i="3"/>
  <c r="M8" i="3"/>
  <c r="G8" i="3"/>
  <c r="E8" i="3"/>
  <c r="Q7" i="3"/>
  <c r="M7" i="3"/>
  <c r="K7" i="3"/>
  <c r="G7" i="3"/>
  <c r="F7" i="3"/>
  <c r="E7" i="3"/>
  <c r="Q6" i="3"/>
  <c r="M6" i="3"/>
  <c r="K6" i="3"/>
  <c r="G6" i="3"/>
  <c r="F6" i="3"/>
  <c r="E6" i="3"/>
  <c r="AO62" i="2"/>
  <c r="AN62" i="2"/>
  <c r="AH62" i="2"/>
  <c r="AB62" i="2"/>
  <c r="V62" i="2"/>
  <c r="P62" i="2"/>
  <c r="AO57" i="2"/>
  <c r="AN57" i="2"/>
  <c r="AH57" i="2"/>
  <c r="AB57" i="2"/>
  <c r="V57" i="2"/>
  <c r="P57" i="2"/>
  <c r="AO49" i="2"/>
  <c r="AN49" i="2"/>
  <c r="AH49" i="2"/>
  <c r="AB49" i="2"/>
  <c r="V49" i="2"/>
  <c r="P49" i="2"/>
  <c r="P48" i="2"/>
  <c r="AO44" i="2"/>
  <c r="AN44" i="2"/>
  <c r="AH44" i="2"/>
  <c r="AB44" i="2"/>
  <c r="V44" i="2"/>
  <c r="P44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P38" i="2"/>
  <c r="AO32" i="2"/>
  <c r="AO31" i="2"/>
  <c r="AO28" i="2"/>
  <c r="AO25" i="2"/>
  <c r="AO23" i="2"/>
  <c r="AO22" i="2"/>
  <c r="AO21" i="2"/>
  <c r="AO20" i="2"/>
  <c r="AO18" i="2"/>
  <c r="AO14" i="2"/>
  <c r="AO13" i="2"/>
  <c r="AO38" i="2" s="1"/>
  <c r="AP9" i="2"/>
  <c r="AO9" i="2"/>
  <c r="AO10" i="2" s="1"/>
  <c r="AN9" i="2"/>
  <c r="AN10" i="2" s="1"/>
  <c r="AM9" i="2"/>
  <c r="AM10" i="2" s="1"/>
  <c r="AL9" i="2"/>
  <c r="AL10" i="2" s="1"/>
  <c r="AK9" i="2"/>
  <c r="AK10" i="2" s="1"/>
  <c r="AJ9" i="2"/>
  <c r="AJ10" i="2" s="1"/>
  <c r="AI9" i="2"/>
  <c r="AI10" i="2" s="1"/>
  <c r="AH9" i="2"/>
  <c r="AH10" i="2" s="1"/>
  <c r="AG9" i="2"/>
  <c r="AG10" i="2" s="1"/>
  <c r="AF9" i="2"/>
  <c r="AF10" i="2" s="1"/>
  <c r="AE9" i="2"/>
  <c r="AE10" i="2" s="1"/>
  <c r="AD9" i="2"/>
  <c r="AD10" i="2" s="1"/>
  <c r="AC9" i="2"/>
  <c r="AC10" i="2" s="1"/>
  <c r="AB9" i="2"/>
  <c r="AB10" i="2" s="1"/>
  <c r="AA9" i="2"/>
  <c r="AA10" i="2" s="1"/>
  <c r="Z9" i="2"/>
  <c r="Z10" i="2" s="1"/>
  <c r="Y9" i="2"/>
  <c r="Y10" i="2" s="1"/>
  <c r="X9" i="2"/>
  <c r="X10" i="2" s="1"/>
  <c r="W9" i="2"/>
  <c r="W10" i="2" s="1"/>
  <c r="V9" i="2"/>
  <c r="V10" i="2" s="1"/>
  <c r="U9" i="2"/>
  <c r="U10" i="2" s="1"/>
  <c r="T9" i="2"/>
  <c r="T10" i="2" s="1"/>
  <c r="S9" i="2"/>
  <c r="S10" i="2" s="1"/>
  <c r="R9" i="2"/>
  <c r="R10" i="2" s="1"/>
  <c r="Q9" i="2"/>
  <c r="Q10" i="2" s="1"/>
  <c r="P9" i="2"/>
  <c r="P10" i="2" s="1"/>
  <c r="AT35" i="3" l="1"/>
</calcChain>
</file>

<file path=xl/sharedStrings.xml><?xml version="1.0" encoding="utf-8"?>
<sst xmlns="http://schemas.openxmlformats.org/spreadsheetml/2006/main" count="755" uniqueCount="261">
  <si>
    <t>МИНИСТЕРСТВО ПРОСВЕЩЕНИЯ РОССИЙСКОЙ ФЕДЕРАЦИИ</t>
  </si>
  <si>
    <t>ФЕДЕРАЛЬНОЕ ГОСУДАРСТВЕННОЕ БЮДЖЕТНОЕ НАУЧНОЕ УЧРЕЖДЕНИЕ</t>
  </si>
  <si>
    <t xml:space="preserve"> «ИНСТИТУТ СТРАТЕГИИ РАЗВИТИЯ ОБРАЗОВАНИЯ РОССИЙСКОЙ АКАДЕМИИ ОБРАЗОВАНИЯ»
</t>
  </si>
  <si>
    <t>«УТВЕРЖДАЮ»</t>
  </si>
  <si>
    <t xml:space="preserve">Директор ФГБНУ  «Институт стратегии развития образования </t>
  </si>
  <si>
    <t>Российской академии образования»</t>
  </si>
  <si>
    <t>_______________________С.В. Иванова</t>
  </si>
  <si>
    <t>«____« _______________2018 г.</t>
  </si>
  <si>
    <t>УЧЕБНЫЙ ПЛАН</t>
  </si>
  <si>
    <t>«Утверждаю«</t>
  </si>
  <si>
    <t>С.В. Иванова</t>
  </si>
  <si>
    <t>ПОДГОТОВКИ КАДРОВ ВЫСШЕЙ КВАЛИФИКАЦИИ</t>
  </si>
  <si>
    <t xml:space="preserve">НАПРАВЛЕНИЕ ПОДГОТОВКИ </t>
  </si>
  <si>
    <t>44.06.01 Образование и педагогические науки</t>
  </si>
  <si>
    <t>«___«____________</t>
  </si>
  <si>
    <t>НАПРАВЛЕННОСТЬ</t>
  </si>
  <si>
    <t>Теория и методика профессионального образования</t>
  </si>
  <si>
    <t>КВАЛИФИКАЦИЯ:</t>
  </si>
  <si>
    <t xml:space="preserve"> Исследователь. Преподаватель-исследователь.</t>
  </si>
  <si>
    <t>Виды деятельности:</t>
  </si>
  <si>
    <t>научно-исследовательская деятельность в области образования;</t>
  </si>
  <si>
    <t xml:space="preserve"> преподавательская деятельность по образовательным программам высшего образования.</t>
  </si>
  <si>
    <r>
      <rPr>
        <sz val="14"/>
        <rFont val="Times New Roman"/>
        <family val="1"/>
        <charset val="204"/>
      </rPr>
      <t xml:space="preserve">ФОРМА ОБУЧЕНИЯ: </t>
    </r>
    <r>
      <rPr>
        <b/>
        <sz val="14"/>
        <rFont val="Times New Roman"/>
        <family val="1"/>
        <charset val="204"/>
      </rPr>
      <t>заочная</t>
    </r>
  </si>
  <si>
    <r>
      <rPr>
        <sz val="14"/>
        <rFont val="Times New Roman"/>
        <family val="1"/>
        <charset val="204"/>
      </rPr>
      <t xml:space="preserve">СРОК ОБУЧЕНИЯ: </t>
    </r>
    <r>
      <rPr>
        <b/>
        <sz val="14"/>
        <rFont val="Times New Roman"/>
        <family val="1"/>
        <charset val="204"/>
      </rPr>
      <t>4 года</t>
    </r>
  </si>
  <si>
    <r>
      <rPr>
        <sz val="14"/>
        <rFont val="Times New Roman"/>
        <family val="1"/>
        <charset val="204"/>
      </rPr>
      <t xml:space="preserve">ГОД НАЧАЛА ПОДГОТОВКИ: </t>
    </r>
    <r>
      <rPr>
        <b/>
        <sz val="14"/>
        <rFont val="Times New Roman"/>
        <family val="1"/>
        <charset val="204"/>
      </rPr>
      <t>2019</t>
    </r>
  </si>
  <si>
    <t>Федеральный государственный образовательный стандарт высшего образования</t>
  </si>
  <si>
    <t xml:space="preserve"> (утв. приказом Министерства образования и науки РФ от 30 июля 2014 г. № 902)</t>
  </si>
  <si>
    <t>СОГЛАСОВАНО:</t>
  </si>
  <si>
    <t>Заместитель директора по образовательной деятельности                                                                                                            И.М. Логвинова</t>
  </si>
  <si>
    <t>Начальник управления подготовки научно-педагогических кадров высшей квалификации                                                     М.Г. Победоносцева</t>
  </si>
  <si>
    <t>Заведующий сектором учебно-методической работы                                                                                                                     С.А. Оборотова</t>
  </si>
  <si>
    <t xml:space="preserve">Учебный план: "Теория и методика профессионального образования" </t>
  </si>
  <si>
    <t>заочная форма обучения, год начала подготовки 2019</t>
  </si>
  <si>
    <t>Индекс</t>
  </si>
  <si>
    <t>Наименование</t>
  </si>
  <si>
    <t>Формы контроля</t>
  </si>
  <si>
    <t>Всего часов</t>
  </si>
  <si>
    <t>ЗЕТ</t>
  </si>
  <si>
    <t>Распределение по курсам</t>
  </si>
  <si>
    <t>Часов в ЗЕТ</t>
  </si>
  <si>
    <t>ЗЕТ в нед.</t>
  </si>
  <si>
    <t>По ЗЕТ</t>
  </si>
  <si>
    <t>По плану</t>
  </si>
  <si>
    <t>в том числе</t>
  </si>
  <si>
    <t>Экспе
ртное</t>
  </si>
  <si>
    <t>Факт</t>
  </si>
  <si>
    <t>Курс 1</t>
  </si>
  <si>
    <t>Курс 2</t>
  </si>
  <si>
    <t>Курс 3</t>
  </si>
  <si>
    <t>Курс 4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</si>
  <si>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</si>
  <si>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</si>
  <si>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</si>
  <si>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</si>
  <si>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</si>
  <si>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</si>
  <si>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Часов</t>
  </si>
  <si>
    <t>Лек</t>
  </si>
  <si>
    <t>Лаб</t>
  </si>
  <si>
    <t>Пр</t>
  </si>
  <si>
    <t>Итого</t>
  </si>
  <si>
    <t>Итого на подготовку аспиранта (без факультативов)</t>
  </si>
  <si>
    <t>Б1</t>
  </si>
  <si>
    <t>Блок I Дисциплины (модули)</t>
  </si>
  <si>
    <t>Б1. Б</t>
  </si>
  <si>
    <t>Б1.Б.1</t>
  </si>
  <si>
    <t>Иностранный язык</t>
  </si>
  <si>
    <t>Б1.Б.2</t>
  </si>
  <si>
    <t>История и философия науки</t>
  </si>
  <si>
    <t>Б1.В</t>
  </si>
  <si>
    <t>Вариативная часть</t>
  </si>
  <si>
    <t>Б1.В.ОД</t>
  </si>
  <si>
    <t>Обязательные дисциплины</t>
  </si>
  <si>
    <t>Б1.В.ОД.1</t>
  </si>
  <si>
    <t>Б1.В.ОД.2</t>
  </si>
  <si>
    <t>Методология педагогического исследования</t>
  </si>
  <si>
    <t>Б1.В.ОД.3</t>
  </si>
  <si>
    <t>Методы и модели педагогического исследования</t>
  </si>
  <si>
    <t>Б1.В.ОД.4</t>
  </si>
  <si>
    <t>Педагогика и психология высшей школы</t>
  </si>
  <si>
    <t>Б1.В.ОД.5</t>
  </si>
  <si>
    <t>Информационные технологии в профессиональной деятельности</t>
  </si>
  <si>
    <t>Б1.В.ОД.6</t>
  </si>
  <si>
    <t>Развитие информатизации образования в условиях цифровых образовательных технологий</t>
  </si>
  <si>
    <t>Б1.В.ОД.7</t>
  </si>
  <si>
    <t>История профессионального образования в России и за рубежом</t>
  </si>
  <si>
    <t>Б1.В.ДВ</t>
  </si>
  <si>
    <t>Дисциплины по выбору</t>
  </si>
  <si>
    <t>Б1.В.ДВ.1</t>
  </si>
  <si>
    <t>Западные педагогические системы и технологии и их использование в отечественном образовании</t>
  </si>
  <si>
    <t>Метод проектов и проектная деятельность в отечественном образовании</t>
  </si>
  <si>
    <t>Б1.В.ДВ.2</t>
  </si>
  <si>
    <t>Современные методы обработки данных</t>
  </si>
  <si>
    <t>Технологии анализа и синтеза научной информации</t>
  </si>
  <si>
    <t>Б1.В.ДВ.3</t>
  </si>
  <si>
    <t>Международные исследования и наукометрия в области образования</t>
  </si>
  <si>
    <t>Современная педагогическая антропология</t>
  </si>
  <si>
    <t>Б1.В.ДВ.4</t>
  </si>
  <si>
    <t>Правовые основы деятельности преподавателя высшей школы</t>
  </si>
  <si>
    <t>Основы организации и проведения научно-исследовательской работы в области образования</t>
  </si>
  <si>
    <t>ФТД</t>
  </si>
  <si>
    <t>Факультативные дисциплины</t>
  </si>
  <si>
    <t>ФТД.1</t>
  </si>
  <si>
    <t>Теория и методика дополнительного образования</t>
  </si>
  <si>
    <t>ФТД.2</t>
  </si>
  <si>
    <t>Теория обучения в информационно-образовательной среде</t>
  </si>
  <si>
    <t>ФТД.3</t>
  </si>
  <si>
    <t>Управление педагогическими исследованиями, разработками, инновациями</t>
  </si>
  <si>
    <t>ФТД.4</t>
  </si>
  <si>
    <t>Междисциплинарные и трансдисциплинарные исследования</t>
  </si>
  <si>
    <t>Вар.</t>
  </si>
  <si>
    <t>Расср.</t>
  </si>
  <si>
    <t>Недель</t>
  </si>
  <si>
    <t>Часов в нед.</t>
  </si>
  <si>
    <t>Контак. Р.</t>
  </si>
  <si>
    <t>СР</t>
  </si>
  <si>
    <t>Эксп</t>
  </si>
  <si>
    <t>Ауд</t>
  </si>
  <si>
    <t>Б2</t>
  </si>
  <si>
    <t>Блок 2 "Практики"</t>
  </si>
  <si>
    <t>Б2.1</t>
  </si>
  <si>
    <t>Научно-исследовательская практика</t>
  </si>
  <si>
    <t>Б2.2</t>
  </si>
  <si>
    <t>Педагогическая практика</t>
  </si>
  <si>
    <t>БЗ</t>
  </si>
  <si>
    <t>Блок 3 "Научные исследования"</t>
  </si>
  <si>
    <t>БЗ.1</t>
  </si>
  <si>
    <t>Научно-исследовательская деятельность и подготовка научно-квалификационной работы</t>
  </si>
  <si>
    <t>баз.</t>
  </si>
  <si>
    <t>Экз</t>
  </si>
  <si>
    <t>Зач</t>
  </si>
  <si>
    <t>Б4</t>
  </si>
  <si>
    <t>Блок 4 "Государственная итоговая аттестация"</t>
  </si>
  <si>
    <t>Б4.Г</t>
  </si>
  <si>
    <t>Подготовка к сдаче и сдача государственного экзамена</t>
  </si>
  <si>
    <t>Б4.Г.1</t>
  </si>
  <si>
    <t>Государственный экзамен</t>
  </si>
  <si>
    <t>Б4.Д</t>
  </si>
  <si>
    <t>Представление научного доклада об основных результатах подготовленной научно-квалификационной работы (диссертации)</t>
  </si>
  <si>
    <t>Б4.Д.1</t>
  </si>
  <si>
    <t>Индекс:</t>
  </si>
  <si>
    <t>Б.</t>
  </si>
  <si>
    <t>Б,В</t>
  </si>
  <si>
    <t>Г,Д</t>
  </si>
  <si>
    <t>ОД,ЭД,ФД</t>
  </si>
  <si>
    <t>блок</t>
  </si>
  <si>
    <t>базовая, вариативная</t>
  </si>
  <si>
    <t>Гос. Экз., Доклад</t>
  </si>
  <si>
    <t>обязательная, элективная, факультативная</t>
  </si>
  <si>
    <t>1–4.</t>
  </si>
  <si>
    <t>номер блока</t>
  </si>
  <si>
    <t>Распределение по семестрам контактной работы и самостоятельной работы обучающихся по учебным дисциплинам по направленности Общая педагогика, история педагогики и образования</t>
  </si>
  <si>
    <t>Весь период</t>
  </si>
  <si>
    <t>1 курс</t>
  </si>
  <si>
    <t>1 сем</t>
  </si>
  <si>
    <t>2 сем</t>
  </si>
  <si>
    <t>2 курс</t>
  </si>
  <si>
    <t>3 сем</t>
  </si>
  <si>
    <t>4 сем</t>
  </si>
  <si>
    <t>3 курс</t>
  </si>
  <si>
    <t>5 сем</t>
  </si>
  <si>
    <t>6 сем</t>
  </si>
  <si>
    <t>4 курс</t>
  </si>
  <si>
    <t>7 сем</t>
  </si>
  <si>
    <t>8 сем</t>
  </si>
  <si>
    <t>Всего</t>
  </si>
  <si>
    <t>л</t>
  </si>
  <si>
    <t>пр</t>
  </si>
  <si>
    <t>к</t>
  </si>
  <si>
    <t>Контакт.</t>
  </si>
  <si>
    <t>СРО</t>
  </si>
  <si>
    <t>Представление научного доклада об основных результатах подготовленной научно-квалификационной работы (диссертации) (6 семестр)</t>
  </si>
  <si>
    <t>ОД</t>
  </si>
  <si>
    <t>недели</t>
  </si>
  <si>
    <t>НИД</t>
  </si>
  <si>
    <t>ПП</t>
  </si>
  <si>
    <t>НИП</t>
  </si>
  <si>
    <t>Г</t>
  </si>
  <si>
    <t>Д</t>
  </si>
  <si>
    <t>Э</t>
  </si>
  <si>
    <t>Матрица соответствия формируемых компетенций по направленности Общая педагогика, история педагогики и образования</t>
  </si>
  <si>
    <t>Соответствие предметов компетенциям</t>
  </si>
  <si>
    <t>УК-1</t>
  </si>
  <si>
    <t>УК-2</t>
  </si>
  <si>
    <t>УК-3</t>
  </si>
  <si>
    <t>УК-4</t>
  </si>
  <si>
    <t>УК-5</t>
  </si>
  <si>
    <t>УК-6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</si>
  <si>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</si>
  <si>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</si>
  <si>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</si>
  <si>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</si>
  <si>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</si>
  <si>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</si>
  <si>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</si>
  <si>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</si>
  <si>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ПК–1</t>
  </si>
  <si>
    <t>ПК-2</t>
  </si>
  <si>
    <t>ПК-3</t>
  </si>
  <si>
    <t>ПК-4</t>
  </si>
  <si>
    <t>Блок I. Дисциплины (модули)</t>
  </si>
  <si>
    <t>Базовая часть</t>
  </si>
  <si>
    <t>+</t>
  </si>
  <si>
    <t>+? Есть ли РПД на каждую направленность</t>
  </si>
  <si>
    <t>Общая педагогика, история педагогики и образования</t>
  </si>
  <si>
    <t>Б1.В.ЭД.1</t>
  </si>
  <si>
    <t>Б1.В.ЭД.2</t>
  </si>
  <si>
    <t>Б1.В.ЭД.3</t>
  </si>
  <si>
    <t>Б1.В.ЭД.4</t>
  </si>
  <si>
    <t>Б1.В.ЭД.5</t>
  </si>
  <si>
    <t>Инновационные процессы в современном образовании</t>
  </si>
  <si>
    <t>Б1.В.ЭД.6</t>
  </si>
  <si>
    <t>История российского образования</t>
  </si>
  <si>
    <t>Б1.В.ФД.1</t>
  </si>
  <si>
    <t>Методология, историография и источниковедение в историко-педагогических исследованиях</t>
  </si>
  <si>
    <t>Б1.В.ФД.2</t>
  </si>
  <si>
    <t>Б1.В.ФД.3</t>
  </si>
  <si>
    <t>Б1.В.ФД.4</t>
  </si>
  <si>
    <t>Б1.В.ФД.5</t>
  </si>
  <si>
    <t>+ Предупредила Седых В.В., что должны быть три разные программы</t>
  </si>
  <si>
    <t>Б1.В.ФД.6</t>
  </si>
  <si>
    <t>Разработка и реализация образовательных проектов</t>
  </si>
  <si>
    <t xml:space="preserve">+ </t>
  </si>
  <si>
    <t>Универсальные компетенции</t>
  </si>
  <si>
    <t>способность к критическому анализу и оценке современных научных достижений, генерированию новых идей при решении исследовательских и практических задач, в том числе в междисциплинарных областяхрешении исследовательских и практических задач, в том числе в междисциплинарных областях</t>
  </si>
  <si>
    <t>способность проектировать и осуществлять комплексные исследования, в том числе междисциплинарные, на основе целостного системного научного мировоззрения с использованием знаний в области истории и философии науки</t>
  </si>
  <si>
    <t>готовность участвовать в работе российских и международных исследовательских коллективов по решению научных и научно-образовательных задач</t>
  </si>
  <si>
    <t>готовность использовать   современные методы и технологии научной коммуникации на государственном и иностранном языках</t>
  </si>
  <si>
    <t>способность следовать этическим нормам в профессиональной деятельности</t>
  </si>
  <si>
    <t>УК 6</t>
  </si>
  <si>
    <t>способность планировать и решать задачи собственного профессионального и личностного развития</t>
  </si>
  <si>
    <t>Общепрофессиональные компетенции</t>
  </si>
  <si>
    <t>владение методологией и методами педагогического исследования</t>
  </si>
  <si>
    <t>владение   культурой   научного исследования в области педагогических наук, в том числе с использованием информационных и коммуникационных технологий</t>
  </si>
  <si>
    <t>способность интерпретировать результаты педагогического исследования, оценивать границы их применимости, возможные риски их внедрения в образовательной и социокультурной среде, перспективы дальнейших исследований</t>
  </si>
  <si>
    <t>готовность организовать работу исследовательского коллектива в области педагогических наук</t>
  </si>
  <si>
    <t>способность моделировать, осуществлять и оценивать образовательный процесс и проектировать программы</t>
  </si>
  <si>
    <t>дополнительного профессионального образования в соответствии с потребностями работодателя</t>
  </si>
  <si>
    <t>способность обоснованно выбирать и эффективно использовать образовательные технологии, методы и средства обучения и воспитания с целью обеспечения планируемого уровня личностного и профессионального развития</t>
  </si>
  <si>
    <t>обучающегося</t>
  </si>
  <si>
    <t>способность проводить анализ образовательной деятельности организаций посредством экспертной оценки и проектировать программы их развития</t>
  </si>
  <si>
    <t>готовность к преподавательской деятельности по основным образовательным программам высшего образования</t>
  </si>
  <si>
    <t>Профессиональные компетенции</t>
  </si>
  <si>
    <t>ПК-1</t>
  </si>
  <si>
    <t>способность к анализу теорий и методик высшего и профессионального образования, практик подготовки рабочих и специалистов в многоуровневых образовательных организациях</t>
  </si>
  <si>
    <t>Планируемые результаты:</t>
  </si>
  <si>
    <r>
      <rPr>
        <i/>
        <sz val="14"/>
        <rFont val="Times New Roman"/>
        <family val="1"/>
        <charset val="204"/>
      </rPr>
      <t>Знать</t>
    </r>
    <r>
      <rPr>
        <sz val="14"/>
        <rFont val="Times New Roman"/>
        <family val="1"/>
        <charset val="204"/>
      </rPr>
      <t>: методологические основы и положения теорий профессионального образования, воспитания, обучения</t>
    </r>
  </si>
  <si>
    <r>
      <rPr>
        <i/>
        <sz val="14"/>
        <rFont val="Times New Roman"/>
        <family val="1"/>
        <charset val="204"/>
      </rPr>
      <t xml:space="preserve">Уметь: </t>
    </r>
    <r>
      <rPr>
        <sz val="14"/>
        <rFont val="Times New Roman"/>
        <family val="1"/>
        <charset val="204"/>
      </rPr>
      <t>использовать понятийно-категориальный аппарат, осуществлять оценку тенденций, процессов, фактов на основе системного подхода, осуществлять анализ и обобщение результатов научных исследований в избранной области профессиональной деятельности с использованием современных научных подходов, методов и технологий</t>
    </r>
  </si>
  <si>
    <r>
      <rPr>
        <i/>
        <sz val="14"/>
        <rFont val="Times New Roman"/>
        <family val="1"/>
        <charset val="204"/>
      </rPr>
      <t xml:space="preserve">Владеть: </t>
    </r>
    <r>
      <rPr>
        <sz val="14"/>
        <rFont val="Times New Roman"/>
        <family val="1"/>
        <charset val="204"/>
      </rPr>
      <t>методологией и методиками междисциплинарного подхода к решению исследовательских задач</t>
    </r>
  </si>
  <si>
    <t>способность самостоятельно определять исследовательскую задачу, формулировать развернутую гипотезу, отвечающую требованиям наблюдаемости, критериальности, верификации; 
осуществлять решение фундаментальных и прикладных проблем в области профессионального образования</t>
  </si>
  <si>
    <r>
      <rPr>
        <i/>
        <sz val="14"/>
        <rFont val="Times New Roman"/>
        <family val="1"/>
        <charset val="204"/>
      </rPr>
      <t xml:space="preserve">Знать: </t>
    </r>
    <r>
      <rPr>
        <sz val="14"/>
        <rFont val="Times New Roman"/>
        <family val="1"/>
        <charset val="204"/>
      </rPr>
      <t>требования паспорта научной специальности 13.00.08, профессиональный стандарт «научного работника» и характеристики обобщенных трудовых функций (3.1; 3.2; 3.3; 3.5), современное состояние и тенденции отечественных и зарубежных исследований в области образования</t>
    </r>
  </si>
  <si>
    <r>
      <rPr>
        <i/>
        <sz val="14"/>
        <rFont val="Times New Roman"/>
        <family val="1"/>
        <charset val="204"/>
      </rPr>
      <t>Уметь:</t>
    </r>
    <r>
      <rPr>
        <sz val="14"/>
        <rFont val="Times New Roman"/>
        <family val="1"/>
        <charset val="204"/>
      </rPr>
      <t xml:space="preserve"> использовать методики диагностики результатов реализации гипотезы, формулировать выводы из проведенного исследования</t>
    </r>
  </si>
  <si>
    <r>
      <rPr>
        <i/>
        <sz val="14"/>
        <rFont val="Times New Roman"/>
        <family val="1"/>
        <charset val="204"/>
      </rPr>
      <t xml:space="preserve">Владеть: </t>
    </r>
    <r>
      <rPr>
        <sz val="14"/>
        <rFont val="Times New Roman"/>
        <family val="1"/>
        <charset val="204"/>
      </rPr>
      <t>технологиями поиска и систематизации информации, работой с базами данных, статистическими методами педагогического исследования</t>
    </r>
  </si>
  <si>
    <t xml:space="preserve">способность создавать научные тексты, готовить презентации исследований,  представлять результаты научного поиска, способность аргументированно защищать авторскую позицию в научной дискуссии </t>
  </si>
  <si>
    <r>
      <rPr>
        <i/>
        <sz val="14"/>
        <rFont val="Times New Roman"/>
        <family val="1"/>
        <charset val="204"/>
      </rPr>
      <t xml:space="preserve">Знать: </t>
    </r>
    <r>
      <rPr>
        <sz val="14"/>
        <rFont val="Times New Roman"/>
        <family val="1"/>
        <charset val="204"/>
      </rPr>
      <t>содержание научных публикаций наиболее известных российских и зарубежных авторов по проблеме исследования, в т.ч. в историческом контексте, особенности современного научного дискурса</t>
    </r>
  </si>
  <si>
    <r>
      <rPr>
        <i/>
        <sz val="14"/>
        <rFont val="Times New Roman"/>
        <family val="1"/>
        <charset val="204"/>
      </rPr>
      <t xml:space="preserve">Уметь: </t>
    </r>
    <r>
      <rPr>
        <sz val="14"/>
        <rFont val="Times New Roman"/>
        <family val="1"/>
        <charset val="204"/>
      </rPr>
      <t>оформлять научные тексты в соответствии с требованиями ГОСТа, осуществлять устную и письменную научную коммуникацию на русском и иностранном языках</t>
    </r>
  </si>
  <si>
    <r>
      <rPr>
        <i/>
        <sz val="14"/>
        <rFont val="Times New Roman"/>
        <family val="1"/>
        <charset val="204"/>
      </rPr>
      <t xml:space="preserve">Владеть: </t>
    </r>
    <r>
      <rPr>
        <sz val="14"/>
        <rFont val="Times New Roman"/>
        <family val="1"/>
        <charset val="204"/>
      </rPr>
      <t>способами построения конструктивного научного диалога</t>
    </r>
  </si>
  <si>
    <t>готовность выделять и применять научные результаты, имеющие практическое значение</t>
  </si>
  <si>
    <r>
      <rPr>
        <i/>
        <sz val="14"/>
        <rFont val="Times New Roman"/>
        <family val="1"/>
        <charset val="204"/>
      </rPr>
      <t xml:space="preserve">Знать: </t>
    </r>
    <r>
      <rPr>
        <sz val="14"/>
        <rFont val="Times New Roman"/>
        <family val="1"/>
        <charset val="204"/>
      </rPr>
      <t>основы законодательства в сфере интеллектуальной собственности и требования к оформлению научных публикаций в рецензируемых научных изданиях</t>
    </r>
  </si>
  <si>
    <r>
      <rPr>
        <i/>
        <sz val="14"/>
        <rFont val="Times New Roman"/>
        <family val="1"/>
        <charset val="204"/>
      </rPr>
      <t xml:space="preserve">Уметь: </t>
    </r>
    <r>
      <rPr>
        <sz val="14"/>
        <rFont val="Times New Roman"/>
        <family val="1"/>
        <charset val="204"/>
      </rPr>
      <t>определять способы практического использования научных результатов исследовательской деятельности и представлять их в научном и профессиональном сообществе</t>
    </r>
  </si>
  <si>
    <r>
      <rPr>
        <i/>
        <sz val="14"/>
        <rFont val="Times New Roman"/>
        <family val="1"/>
        <charset val="204"/>
      </rPr>
      <t xml:space="preserve">Владеть: </t>
    </r>
    <r>
      <rPr>
        <sz val="14"/>
        <rFont val="Times New Roman"/>
        <family val="1"/>
        <charset val="204"/>
      </rPr>
      <t>методами планирования и организации внедрения результатов научных исследований и (или) разработок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</si>
</sst>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\-??&quot;р.&quot;_-;_-@_-"/>
  </numFmts>
  <fonts count="22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rgb="FF000000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4" fontId="1" fillId="0" borderId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</cellStyleXfs>
  <cellXfs count="142">
    <xf numFmtId="0" fontId="0" fillId="0" borderId="0" xfId="0"/>
    <xf numFmtId="0" fontId="13" fillId="0" borderId="2" xfId="2" applyFont="1" applyBorder="1" applyAlignment="1">
      <alignment horizontal="center" vertical="top"/>
    </xf>
    <xf numFmtId="0" fontId="14" fillId="0" borderId="3" xfId="2" applyFont="1" applyBorder="1" applyAlignment="1">
      <alignment vertical="top" wrapText="1"/>
    </xf>
    <xf numFmtId="0" fontId="13" fillId="2" borderId="3" xfId="2" applyFont="1" applyFill="1" applyBorder="1" applyAlignment="1">
      <alignment wrapText="1"/>
    </xf>
    <xf numFmtId="0" fontId="13" fillId="2" borderId="2" xfId="2" applyFont="1" applyFill="1" applyBorder="1" applyAlignment="1">
      <alignment wrapText="1"/>
    </xf>
    <xf numFmtId="0" fontId="13" fillId="0" borderId="2" xfId="2" applyFont="1" applyBorder="1" applyAlignment="1">
      <alignment vertical="top" wrapText="1"/>
    </xf>
    <xf numFmtId="0" fontId="13" fillId="2" borderId="2" xfId="2" applyFont="1" applyFill="1" applyBorder="1" applyAlignment="1">
      <alignment vertical="top" wrapText="1"/>
    </xf>
    <xf numFmtId="0" fontId="14" fillId="0" borderId="2" xfId="2" applyFont="1" applyBorder="1" applyAlignment="1">
      <alignment vertical="top"/>
    </xf>
    <xf numFmtId="0" fontId="14" fillId="0" borderId="2" xfId="2" applyFont="1" applyBorder="1" applyAlignment="1">
      <alignment horizontal="left" vertical="top"/>
    </xf>
    <xf numFmtId="0" fontId="13" fillId="0" borderId="2" xfId="2" applyFont="1" applyBorder="1" applyAlignment="1">
      <alignment horizontal="left" vertical="top" textRotation="90" wrapText="1"/>
    </xf>
    <xf numFmtId="0" fontId="13" fillId="0" borderId="2" xfId="2" applyFont="1" applyBorder="1" applyAlignment="1">
      <alignment horizontal="left" vertical="top"/>
    </xf>
    <xf numFmtId="0" fontId="13" fillId="0" borderId="2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center" wrapText="1"/>
    </xf>
    <xf numFmtId="0" fontId="14" fillId="0" borderId="0" xfId="2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/>
    </xf>
    <xf numFmtId="0" fontId="12" fillId="0" borderId="0" xfId="0" applyFont="1" applyBorder="1"/>
    <xf numFmtId="0" fontId="13" fillId="0" borderId="0" xfId="2" applyFont="1" applyAlignment="1">
      <alignment horizontal="left"/>
    </xf>
    <xf numFmtId="0" fontId="13" fillId="0" borderId="0" xfId="2" applyFont="1" applyBorder="1" applyAlignment="1">
      <alignment wrapText="1"/>
    </xf>
    <xf numFmtId="0" fontId="13" fillId="0" borderId="1" xfId="2" applyFont="1" applyBorder="1" applyAlignment="1">
      <alignment wrapText="1"/>
    </xf>
    <xf numFmtId="0" fontId="13" fillId="0" borderId="2" xfId="2" applyFont="1" applyBorder="1" applyAlignment="1">
      <alignment horizontal="left" vertical="top" textRotation="90" wrapText="1"/>
    </xf>
    <xf numFmtId="0" fontId="13" fillId="0" borderId="2" xfId="2" applyFont="1" applyBorder="1" applyAlignment="1">
      <alignment horizontal="left" vertical="top" indent="1"/>
    </xf>
    <xf numFmtId="1" fontId="14" fillId="0" borderId="2" xfId="2" applyNumberFormat="1" applyFont="1" applyBorder="1" applyAlignment="1">
      <alignment horizontal="left" vertical="top"/>
    </xf>
    <xf numFmtId="0" fontId="14" fillId="0" borderId="0" xfId="2" applyFont="1" applyAlignment="1">
      <alignment horizontal="left"/>
    </xf>
    <xf numFmtId="1" fontId="14" fillId="0" borderId="0" xfId="2" applyNumberFormat="1" applyFont="1" applyAlignment="1">
      <alignment horizontal="left"/>
    </xf>
    <xf numFmtId="1" fontId="13" fillId="0" borderId="2" xfId="2" applyNumberFormat="1" applyFont="1" applyBorder="1" applyAlignment="1">
      <alignment horizontal="left" vertical="top"/>
    </xf>
    <xf numFmtId="0" fontId="14" fillId="0" borderId="2" xfId="2" applyFont="1" applyBorder="1" applyAlignment="1">
      <alignment horizontal="left" vertical="top"/>
    </xf>
    <xf numFmtId="0" fontId="14" fillId="0" borderId="0" xfId="2" applyFont="1" applyAlignment="1">
      <alignment horizontal="left"/>
    </xf>
    <xf numFmtId="0" fontId="13" fillId="0" borderId="2" xfId="2" applyFont="1" applyBorder="1" applyAlignment="1">
      <alignment horizontal="left" vertical="top"/>
    </xf>
    <xf numFmtId="1" fontId="13" fillId="0" borderId="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left" vertical="top"/>
    </xf>
    <xf numFmtId="0" fontId="13" fillId="0" borderId="0" xfId="2" applyFont="1" applyAlignment="1">
      <alignment horizontal="left"/>
    </xf>
    <xf numFmtId="0" fontId="13" fillId="0" borderId="2" xfId="2" applyFont="1" applyBorder="1" applyAlignment="1">
      <alignment horizontal="left"/>
    </xf>
    <xf numFmtId="0" fontId="13" fillId="0" borderId="4" xfId="2" applyFont="1" applyBorder="1" applyAlignment="1">
      <alignment vertical="top"/>
    </xf>
    <xf numFmtId="0" fontId="14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horizontal="left" vertical="top"/>
    </xf>
    <xf numFmtId="0" fontId="15" fillId="0" borderId="6" xfId="2" applyFont="1" applyBorder="1" applyAlignment="1">
      <alignment horizontal="left" vertical="top"/>
    </xf>
    <xf numFmtId="0" fontId="15" fillId="0" borderId="2" xfId="2" applyFont="1" applyBorder="1" applyAlignment="1">
      <alignment horizontal="left" vertical="top"/>
    </xf>
    <xf numFmtId="0" fontId="13" fillId="0" borderId="5" xfId="2" applyFont="1" applyBorder="1" applyAlignment="1">
      <alignment horizontal="left" vertical="top"/>
    </xf>
    <xf numFmtId="0" fontId="14" fillId="0" borderId="4" xfId="2" applyFont="1" applyBorder="1" applyAlignment="1">
      <alignment horizontal="left" vertical="top"/>
    </xf>
    <xf numFmtId="0" fontId="14" fillId="0" borderId="7" xfId="2" applyFont="1" applyBorder="1" applyAlignment="1">
      <alignment horizontal="left" vertical="top"/>
    </xf>
    <xf numFmtId="0" fontId="14" fillId="0" borderId="8" xfId="2" applyFont="1" applyBorder="1" applyAlignment="1">
      <alignment horizontal="left" vertical="top"/>
    </xf>
    <xf numFmtId="0" fontId="14" fillId="0" borderId="9" xfId="2" applyFont="1" applyBorder="1" applyAlignment="1">
      <alignment horizontal="left" vertical="top"/>
    </xf>
    <xf numFmtId="0" fontId="14" fillId="0" borderId="6" xfId="2" applyFont="1" applyBorder="1" applyAlignment="1">
      <alignment horizontal="left" vertical="top"/>
    </xf>
    <xf numFmtId="0" fontId="14" fillId="0" borderId="4" xfId="2" applyFont="1" applyBorder="1" applyAlignment="1">
      <alignment horizontal="left" vertical="top" wrapText="1"/>
    </xf>
    <xf numFmtId="0" fontId="14" fillId="0" borderId="9" xfId="2" applyFont="1" applyBorder="1" applyAlignment="1">
      <alignment horizontal="left" vertical="top" indent="1"/>
    </xf>
    <xf numFmtId="0" fontId="13" fillId="0" borderId="2" xfId="2" applyFont="1" applyBorder="1" applyAlignment="1">
      <alignment horizontal="left" vertical="top" wrapText="1"/>
    </xf>
    <xf numFmtId="0" fontId="13" fillId="4" borderId="0" xfId="2" applyFont="1" applyFill="1" applyAlignment="1">
      <alignment horizontal="left"/>
    </xf>
    <xf numFmtId="0" fontId="2" fillId="0" borderId="0" xfId="2"/>
    <xf numFmtId="0" fontId="2" fillId="0" borderId="0" xfId="2" applyFont="1"/>
    <xf numFmtId="0" fontId="16" fillId="0" borderId="2" xfId="2" applyFont="1" applyBorder="1"/>
    <xf numFmtId="0" fontId="16" fillId="0" borderId="5" xfId="2" applyFont="1" applyBorder="1" applyAlignment="1">
      <alignment wrapText="1"/>
    </xf>
    <xf numFmtId="0" fontId="16" fillId="0" borderId="9" xfId="2" applyFont="1" applyBorder="1" applyAlignment="1">
      <alignment wrapText="1"/>
    </xf>
    <xf numFmtId="0" fontId="16" fillId="0" borderId="0" xfId="2" applyFont="1"/>
    <xf numFmtId="0" fontId="16" fillId="0" borderId="3" xfId="2" applyFont="1" applyBorder="1" applyAlignment="1">
      <alignment horizontal="left" vertical="top"/>
    </xf>
    <xf numFmtId="1" fontId="2" fillId="0" borderId="2" xfId="2" applyNumberFormat="1" applyFont="1" applyBorder="1" applyAlignment="1">
      <alignment wrapText="1"/>
    </xf>
    <xf numFmtId="1" fontId="16" fillId="0" borderId="2" xfId="2" applyNumberFormat="1" applyFont="1" applyBorder="1" applyAlignment="1">
      <alignment wrapText="1"/>
    </xf>
    <xf numFmtId="0" fontId="16" fillId="0" borderId="2" xfId="2" applyFont="1" applyBorder="1" applyAlignment="1">
      <alignment horizontal="left" vertical="top"/>
    </xf>
    <xf numFmtId="0" fontId="16" fillId="0" borderId="2" xfId="2" applyFont="1" applyBorder="1" applyAlignment="1">
      <alignment wrapText="1"/>
    </xf>
    <xf numFmtId="0" fontId="2" fillId="0" borderId="2" xfId="2" applyFont="1" applyBorder="1" applyAlignment="1">
      <alignment horizontal="left" vertical="top"/>
    </xf>
    <xf numFmtId="0" fontId="2" fillId="0" borderId="2" xfId="2" applyFont="1" applyBorder="1" applyAlignment="1">
      <alignment wrapText="1"/>
    </xf>
    <xf numFmtId="0" fontId="16" fillId="0" borderId="3" xfId="2" applyFont="1" applyBorder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4" xfId="2" applyFont="1" applyBorder="1" applyAlignment="1">
      <alignment vertical="top"/>
    </xf>
    <xf numFmtId="0" fontId="16" fillId="0" borderId="5" xfId="2" applyFont="1" applyBorder="1" applyAlignment="1">
      <alignment horizontal="left" vertical="top"/>
    </xf>
    <xf numFmtId="0" fontId="16" fillId="0" borderId="6" xfId="2" applyFont="1" applyBorder="1" applyAlignment="1">
      <alignment wrapText="1"/>
    </xf>
    <xf numFmtId="0" fontId="2" fillId="0" borderId="2" xfId="2" applyFont="1" applyBorder="1" applyAlignment="1">
      <alignment horizontal="left" vertical="top" wrapText="1"/>
    </xf>
    <xf numFmtId="1" fontId="2" fillId="0" borderId="0" xfId="2" applyNumberFormat="1" applyFont="1"/>
    <xf numFmtId="0" fontId="2" fillId="0" borderId="6" xfId="2" applyFont="1" applyBorder="1" applyAlignment="1">
      <alignment wrapText="1"/>
    </xf>
    <xf numFmtId="0" fontId="12" fillId="0" borderId="0" xfId="2" applyFont="1"/>
    <xf numFmtId="0" fontId="12" fillId="0" borderId="2" xfId="2" applyFont="1" applyBorder="1"/>
    <xf numFmtId="0" fontId="17" fillId="0" borderId="0" xfId="2" applyFont="1"/>
    <xf numFmtId="0" fontId="2" fillId="0" borderId="0" xfId="2"/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3" borderId="2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3" fillId="0" borderId="2" xfId="2" applyFont="1" applyBorder="1" applyAlignment="1">
      <alignment horizontal="center" vertical="top"/>
    </xf>
    <xf numFmtId="49" fontId="19" fillId="3" borderId="2" xfId="0" applyNumberFormat="1" applyFont="1" applyFill="1" applyBorder="1"/>
    <xf numFmtId="0" fontId="19" fillId="0" borderId="2" xfId="0" applyFont="1" applyBorder="1"/>
    <xf numFmtId="49" fontId="20" fillId="0" borderId="2" xfId="0" applyNumberFormat="1" applyFont="1" applyBorder="1"/>
    <xf numFmtId="0" fontId="0" fillId="0" borderId="2" xfId="0" applyBorder="1"/>
    <xf numFmtId="0" fontId="20" fillId="0" borderId="2" xfId="0" applyFont="1" applyBorder="1"/>
    <xf numFmtId="49" fontId="19" fillId="0" borderId="2" xfId="0" applyNumberFormat="1" applyFont="1" applyBorder="1"/>
    <xf numFmtId="0" fontId="2" fillId="0" borderId="0" xfId="2" applyFont="1" applyAlignment="1">
      <alignment horizontal="justify" vertical="top"/>
    </xf>
    <xf numFmtId="0" fontId="2" fillId="0" borderId="0" xfId="2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justify" vertical="top" wrapText="1"/>
    </xf>
    <xf numFmtId="0" fontId="13" fillId="0" borderId="2" xfId="2" applyFont="1" applyBorder="1" applyAlignment="1">
      <alignment vertical="top"/>
    </xf>
    <xf numFmtId="164" fontId="13" fillId="0" borderId="2" xfId="1" applyFont="1" applyBorder="1" applyAlignment="1" applyProtection="1">
      <alignment horizontal="center" vertical="top"/>
    </xf>
    <xf numFmtId="0" fontId="13" fillId="3" borderId="3" xfId="2" applyFont="1" applyFill="1" applyBorder="1" applyAlignment="1">
      <alignment vertical="top" wrapText="1"/>
    </xf>
    <xf numFmtId="0" fontId="13" fillId="0" borderId="4" xfId="2" applyFont="1" applyBorder="1" applyAlignment="1">
      <alignment horizontal="left" vertical="top"/>
    </xf>
    <xf numFmtId="0" fontId="13" fillId="0" borderId="5" xfId="2" applyFont="1" applyBorder="1" applyAlignment="1">
      <alignment horizontal="left" vertical="top" wrapText="1"/>
    </xf>
    <xf numFmtId="0" fontId="13" fillId="0" borderId="2" xfId="2" applyFont="1" applyBorder="1" applyAlignment="1">
      <alignment horizontal="left" vertical="top" indent="1"/>
    </xf>
    <xf numFmtId="0" fontId="16" fillId="0" borderId="2" xfId="2" applyFont="1" applyBorder="1" applyAlignment="1">
      <alignment wrapText="1"/>
    </xf>
    <xf numFmtId="0" fontId="16" fillId="0" borderId="3" xfId="2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2" fillId="2" borderId="2" xfId="2" applyFont="1" applyFill="1" applyBorder="1" applyAlignment="1">
      <alignment wrapText="1"/>
    </xf>
    <xf numFmtId="0" fontId="2" fillId="0" borderId="2" xfId="2" applyFont="1" applyBorder="1" applyAlignment="1">
      <alignment horizontal="center" vertical="top"/>
    </xf>
    <xf numFmtId="164" fontId="2" fillId="0" borderId="2" xfId="1" applyFont="1" applyBorder="1" applyAlignment="1" applyProtection="1">
      <alignment horizontal="center" vertical="top"/>
    </xf>
    <xf numFmtId="0" fontId="16" fillId="0" borderId="2" xfId="2" applyFont="1" applyBorder="1" applyAlignment="1">
      <alignment horizontal="left" vertical="top"/>
    </xf>
    <xf numFmtId="0" fontId="2" fillId="0" borderId="2" xfId="2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4" fillId="0" borderId="2" xfId="2" applyFont="1" applyBorder="1" applyAlignment="1">
      <alignment horizontal="center" vertical="top"/>
    </xf>
    <xf numFmtId="0" fontId="13" fillId="0" borderId="3" xfId="2" applyFont="1" applyBorder="1" applyAlignment="1">
      <alignment vertical="top" wrapText="1"/>
    </xf>
    <xf numFmtId="0" fontId="13" fillId="0" borderId="3" xfId="2" applyFont="1" applyBorder="1" applyAlignment="1">
      <alignment horizontal="left" vertical="top" wrapText="1"/>
    </xf>
    <xf numFmtId="0" fontId="13" fillId="0" borderId="4" xfId="2" applyFont="1" applyBorder="1" applyAlignment="1">
      <alignment horizontal="center" vertical="top"/>
    </xf>
    <xf numFmtId="0" fontId="13" fillId="0" borderId="2" xfId="2" applyFont="1" applyBorder="1" applyAlignment="1">
      <alignment horizontal="justify" wrapText="1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13" fillId="5" borderId="3" xfId="2" applyFont="1" applyFill="1" applyBorder="1" applyAlignment="1">
      <alignment wrapText="1"/>
    </xf>
  </cellXfs>
  <cellStyles count="10">
    <cellStyle name="Денежный" xfId="1" builtinId="4"/>
    <cellStyle name="Обычный" xfId="0" builtinId="0"/>
    <cellStyle name="Обычный 2" xfId="2" xr:uid="{00000000-0005-0000-0000-000006000000}"/>
    <cellStyle name="Обычный 2 2" xfId="3" xr:uid="{00000000-0005-0000-0000-000007000000}"/>
    <cellStyle name="Обычный 2 3" xfId="4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7" xr:uid="{00000000-0005-0000-0000-00000B000000}"/>
    <cellStyle name="Обычный 4" xfId="8" xr:uid="{00000000-0005-0000-0000-00000C000000}"/>
    <cellStyle name="Обычный 5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view="pageBreakPreview" zoomScale="96" zoomScaleNormal="100" zoomScalePageLayoutView="96" workbookViewId="0">
      <selection activeCell="A22" sqref="A22"/>
    </sheetView>
  </sheetViews>
  <sheetFormatPr defaultRowHeight="12.75"/>
  <cols>
    <col min="1" max="1" width="130.140625" customWidth="1"/>
    <col min="2" max="2" width="17.7109375" hidden="1" customWidth="1"/>
    <col min="3" max="3" width="9" hidden="1" customWidth="1"/>
    <col min="4" max="1025" width="9" customWidth="1"/>
  </cols>
  <sheetData>
    <row r="1" spans="1:4" ht="15.75">
      <c r="A1" s="15" t="s">
        <v>0</v>
      </c>
      <c r="B1" s="16"/>
      <c r="C1" s="17"/>
      <c r="D1" s="17"/>
    </row>
    <row r="2" spans="1:4" ht="15.75">
      <c r="A2" s="15" t="s">
        <v>1</v>
      </c>
      <c r="B2" s="16"/>
      <c r="C2" s="17"/>
      <c r="D2" s="17"/>
    </row>
    <row r="3" spans="1:4" ht="37.5">
      <c r="A3" s="18" t="s">
        <v>2</v>
      </c>
      <c r="B3" s="16"/>
      <c r="C3" s="17"/>
      <c r="D3" s="17"/>
    </row>
    <row r="4" spans="1:4" ht="18.75">
      <c r="A4" s="19" t="s">
        <v>3</v>
      </c>
      <c r="B4" s="16"/>
      <c r="C4" s="17"/>
      <c r="D4" s="17"/>
    </row>
    <row r="5" spans="1:4" ht="18.75">
      <c r="A5" s="19" t="s">
        <v>4</v>
      </c>
      <c r="B5" s="16"/>
      <c r="C5" s="17"/>
      <c r="D5" s="17"/>
    </row>
    <row r="6" spans="1:4" ht="18.75">
      <c r="A6" s="19" t="s">
        <v>5</v>
      </c>
      <c r="B6" s="16"/>
      <c r="C6" s="17"/>
      <c r="D6" s="17"/>
    </row>
    <row r="7" spans="1:4" ht="18.75">
      <c r="A7" s="20" t="s">
        <v>6</v>
      </c>
      <c r="B7" s="16"/>
      <c r="C7" s="17"/>
      <c r="D7" s="17"/>
    </row>
    <row r="8" spans="1:4" ht="18.75">
      <c r="A8" s="19" t="s">
        <v>7</v>
      </c>
      <c r="B8" s="16"/>
      <c r="C8" s="17"/>
      <c r="D8" s="17"/>
    </row>
    <row r="9" spans="1:4" ht="18.75">
      <c r="A9" s="19"/>
      <c r="B9" s="16"/>
      <c r="C9" s="17"/>
      <c r="D9" s="17"/>
    </row>
    <row r="10" spans="1:4" ht="18.75">
      <c r="A10" s="21" t="s">
        <v>8</v>
      </c>
      <c r="B10" s="22" t="s">
        <v>9</v>
      </c>
      <c r="C10" s="23" t="s">
        <v>10</v>
      </c>
      <c r="D10" s="17"/>
    </row>
    <row r="11" spans="1:4" ht="18.75">
      <c r="A11" s="21" t="s">
        <v>11</v>
      </c>
      <c r="B11" s="22"/>
      <c r="C11" s="23"/>
      <c r="D11" s="17"/>
    </row>
    <row r="12" spans="1:4" ht="18.75">
      <c r="A12" s="24" t="s">
        <v>12</v>
      </c>
      <c r="B12" s="22"/>
      <c r="C12" s="23"/>
      <c r="D12" s="17"/>
    </row>
    <row r="13" spans="1:4" ht="25.5">
      <c r="A13" s="25" t="s">
        <v>13</v>
      </c>
      <c r="B13" s="26" t="s">
        <v>14</v>
      </c>
      <c r="C13" s="17"/>
      <c r="D13" s="17"/>
    </row>
    <row r="14" spans="1:4" ht="18.75">
      <c r="A14" s="25" t="s">
        <v>15</v>
      </c>
      <c r="B14" s="26"/>
      <c r="C14" s="17"/>
      <c r="D14" s="17"/>
    </row>
    <row r="15" spans="1:4" ht="18.75">
      <c r="A15" s="27" t="s">
        <v>16</v>
      </c>
      <c r="B15" s="16"/>
      <c r="C15" s="17"/>
      <c r="D15" s="17"/>
    </row>
    <row r="16" spans="1:4" ht="18.75">
      <c r="A16" s="27" t="s">
        <v>17</v>
      </c>
      <c r="B16" s="16"/>
      <c r="C16" s="17"/>
      <c r="D16" s="17"/>
    </row>
    <row r="17" spans="1:5" ht="18.75">
      <c r="A17" s="27" t="s">
        <v>18</v>
      </c>
      <c r="B17" s="16"/>
      <c r="C17" s="17"/>
      <c r="D17" s="17"/>
    </row>
    <row r="18" spans="1:5" ht="15.75">
      <c r="A18" s="28" t="s">
        <v>19</v>
      </c>
      <c r="B18" s="16"/>
      <c r="C18" s="17"/>
      <c r="D18" s="17"/>
    </row>
    <row r="19" spans="1:5" ht="15.75">
      <c r="A19" s="29" t="s">
        <v>20</v>
      </c>
      <c r="B19" s="16"/>
      <c r="C19" s="17"/>
      <c r="D19" s="17"/>
    </row>
    <row r="20" spans="1:5" ht="15.75">
      <c r="A20" s="28" t="s">
        <v>21</v>
      </c>
      <c r="B20" s="16"/>
      <c r="C20" s="17"/>
      <c r="D20" s="17"/>
    </row>
    <row r="21" spans="1:5" ht="18.75">
      <c r="A21" s="27" t="s">
        <v>22</v>
      </c>
      <c r="B21" s="16"/>
      <c r="C21" s="17"/>
      <c r="D21" s="17"/>
    </row>
    <row r="22" spans="1:5" ht="18.75">
      <c r="A22" s="27" t="s">
        <v>23</v>
      </c>
      <c r="B22" s="16"/>
      <c r="C22" s="17"/>
      <c r="D22" s="17"/>
    </row>
    <row r="23" spans="1:5" ht="18.75">
      <c r="A23" s="18" t="s">
        <v>24</v>
      </c>
      <c r="B23" s="16"/>
      <c r="C23" s="30"/>
      <c r="D23" s="30"/>
      <c r="E23" s="17"/>
    </row>
    <row r="24" spans="1:5" ht="15.75">
      <c r="A24" s="31" t="s">
        <v>25</v>
      </c>
      <c r="B24" s="16"/>
      <c r="C24" s="30"/>
      <c r="D24" s="30"/>
      <c r="E24" s="17"/>
    </row>
    <row r="25" spans="1:5" ht="15.75">
      <c r="A25" s="31" t="s">
        <v>26</v>
      </c>
      <c r="B25" s="16"/>
      <c r="C25" s="17"/>
      <c r="D25" s="17"/>
    </row>
    <row r="26" spans="1:5" ht="15.75">
      <c r="A26" s="31"/>
      <c r="B26" s="16"/>
      <c r="C26" s="17"/>
      <c r="D26" s="17"/>
    </row>
    <row r="27" spans="1:5" ht="15.75" customHeight="1">
      <c r="A27" s="14" t="s">
        <v>27</v>
      </c>
      <c r="B27" s="14"/>
      <c r="C27" s="14"/>
      <c r="D27" s="14"/>
    </row>
    <row r="28" spans="1:5">
      <c r="A28" s="32" t="s">
        <v>28</v>
      </c>
      <c r="B28" s="33"/>
      <c r="C28" s="33"/>
      <c r="D28" s="33"/>
    </row>
    <row r="29" spans="1:5">
      <c r="A29" s="32" t="s">
        <v>29</v>
      </c>
      <c r="B29" s="33"/>
      <c r="C29" s="33"/>
      <c r="D29" s="33"/>
    </row>
    <row r="30" spans="1:5">
      <c r="A30" s="32" t="s">
        <v>30</v>
      </c>
      <c r="B30" s="33"/>
      <c r="C30" s="33"/>
      <c r="D30" s="33"/>
    </row>
  </sheetData>
  <mergeCells count="1">
    <mergeCell ref="A27:D27"/>
  </mergeCells>
  <printOptions gridLines="1"/>
  <pageMargins left="1.2993055555555599" right="0.70833333333333304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71"/>
  <sheetViews>
    <sheetView view="pageBreakPreview" zoomScale="110" zoomScaleNormal="130" zoomScalePageLayoutView="110" workbookViewId="0">
      <pane xSplit="4" ySplit="7" topLeftCell="O8" activePane="bottomRight" state="frozen"/>
      <selection pane="bottomRight" activeCell="AH42" sqref="AH42"/>
      <selection pane="bottomLeft" activeCell="A8" sqref="A8"/>
      <selection pane="topRight" activeCell="O1" sqref="O1"/>
    </sheetView>
  </sheetViews>
  <sheetFormatPr defaultRowHeight="11.25"/>
  <cols>
    <col min="1" max="1" width="9.140625" style="34" customWidth="1"/>
    <col min="2" max="2" width="21.140625" style="34" customWidth="1"/>
    <col min="3" max="3" width="6.42578125" style="34" customWidth="1"/>
    <col min="4" max="4" width="7.5703125" style="34" customWidth="1"/>
    <col min="5" max="5" width="4.85546875" style="34" hidden="1" customWidth="1"/>
    <col min="6" max="6" width="5.28515625" style="34" hidden="1" customWidth="1"/>
    <col min="7" max="7" width="6.28515625" style="34" hidden="1" customWidth="1"/>
    <col min="8" max="8" width="6.42578125" style="34" hidden="1" customWidth="1"/>
    <col min="9" max="9" width="6.7109375" style="34" hidden="1" customWidth="1"/>
    <col min="10" max="10" width="5.28515625" style="34" hidden="1" customWidth="1"/>
    <col min="11" max="11" width="5" style="34" hidden="1" customWidth="1"/>
    <col min="12" max="12" width="5.28515625" style="34" hidden="1" customWidth="1"/>
    <col min="13" max="13" width="9" style="34" hidden="1" customWidth="1"/>
    <col min="14" max="14" width="4.5703125" style="34" hidden="1" customWidth="1"/>
    <col min="15" max="15" width="6" style="34" customWidth="1"/>
    <col min="16" max="16" width="5.5703125" style="34" customWidth="1"/>
    <col min="17" max="17" width="3.5703125" style="34" hidden="1" customWidth="1"/>
    <col min="18" max="18" width="3.7109375" style="34" hidden="1" customWidth="1"/>
    <col min="19" max="19" width="5.42578125" style="34" hidden="1" customWidth="1"/>
    <col min="20" max="21" width="4" style="34" hidden="1" customWidth="1"/>
    <col min="22" max="22" width="9.140625" style="34" customWidth="1"/>
    <col min="23" max="23" width="3.5703125" style="34" hidden="1" customWidth="1"/>
    <col min="24" max="24" width="3.7109375" style="34" hidden="1" customWidth="1"/>
    <col min="25" max="25" width="5.42578125" style="34" hidden="1" customWidth="1"/>
    <col min="26" max="26" width="4.85546875" style="34" hidden="1" customWidth="1"/>
    <col min="27" max="27" width="3.85546875" style="34" hidden="1" customWidth="1"/>
    <col min="28" max="28" width="7.28515625" style="34" customWidth="1"/>
    <col min="29" max="29" width="3.7109375" style="34" hidden="1" customWidth="1"/>
    <col min="30" max="30" width="3.5703125" style="34" hidden="1" customWidth="1"/>
    <col min="31" max="31" width="5.42578125" style="34" hidden="1" customWidth="1"/>
    <col min="32" max="32" width="5.5703125" style="34" hidden="1" customWidth="1"/>
    <col min="33" max="33" width="4.28515625" style="34" hidden="1" customWidth="1"/>
    <col min="34" max="34" width="7.140625" style="34" customWidth="1"/>
    <col min="35" max="36" width="3.7109375" style="34" hidden="1" customWidth="1"/>
    <col min="37" max="37" width="5.42578125" style="34" hidden="1" customWidth="1"/>
    <col min="38" max="38" width="5.7109375" style="34" hidden="1" customWidth="1"/>
    <col min="39" max="39" width="4.28515625" style="34" hidden="1" customWidth="1"/>
    <col min="40" max="40" width="9.28515625" style="34" customWidth="1"/>
    <col min="41" max="41" width="9.140625" style="34" customWidth="1"/>
    <col min="42" max="42" width="9" style="34" hidden="1" customWidth="1"/>
    <col min="43" max="257" width="9.140625" style="34" customWidth="1"/>
    <col min="258" max="1025" width="9.140625" customWidth="1"/>
  </cols>
  <sheetData>
    <row r="1" spans="1:45" hidden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7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5" hidden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5" ht="11.25" customHeight="1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35"/>
      <c r="AQ3" s="48"/>
      <c r="AR3" s="48"/>
      <c r="AS3" s="48"/>
    </row>
    <row r="4" spans="1:45" ht="15.75" customHeight="1">
      <c r="A4" s="12" t="s">
        <v>32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36"/>
      <c r="AQ4" s="48"/>
      <c r="AR4" s="48"/>
      <c r="AS4" s="48"/>
    </row>
    <row r="5" spans="1:45" ht="13.5" customHeight="1">
      <c r="A5" s="11" t="s">
        <v>33</v>
      </c>
      <c r="B5" s="11" t="s">
        <v>34</v>
      </c>
      <c r="C5" s="11"/>
      <c r="D5" s="11"/>
      <c r="E5" s="11" t="s">
        <v>35</v>
      </c>
      <c r="F5" s="11"/>
      <c r="G5" s="10" t="s">
        <v>36</v>
      </c>
      <c r="H5" s="10"/>
      <c r="I5" s="10"/>
      <c r="J5" s="10"/>
      <c r="K5" s="10"/>
      <c r="L5" s="10"/>
      <c r="M5" s="10"/>
      <c r="N5" s="10"/>
      <c r="O5" s="11" t="s">
        <v>37</v>
      </c>
      <c r="P5" s="11"/>
      <c r="Q5" s="10" t="s"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1" t="s">
        <v>39</v>
      </c>
      <c r="AP5" s="11" t="s">
        <v>40</v>
      </c>
      <c r="AQ5" s="48"/>
      <c r="AR5" s="48"/>
      <c r="AS5" s="48"/>
    </row>
    <row r="6" spans="1:45" ht="14.25" customHeight="1">
      <c r="A6" s="11"/>
      <c r="B6" s="11"/>
      <c r="C6" s="11"/>
      <c r="D6" s="11"/>
      <c r="E6" s="11"/>
      <c r="F6" s="11"/>
      <c r="G6" s="11" t="s">
        <v>41</v>
      </c>
      <c r="H6" s="11" t="s">
        <v>42</v>
      </c>
      <c r="I6" s="11" t="s">
        <v>43</v>
      </c>
      <c r="J6" s="11"/>
      <c r="K6" s="11"/>
      <c r="L6" s="11"/>
      <c r="M6" s="11"/>
      <c r="N6" s="11"/>
      <c r="O6" s="11" t="s">
        <v>44</v>
      </c>
      <c r="P6" s="10" t="s">
        <v>45</v>
      </c>
      <c r="Q6" s="10" t="s">
        <v>46</v>
      </c>
      <c r="R6" s="10"/>
      <c r="S6" s="10"/>
      <c r="T6" s="10"/>
      <c r="U6" s="10"/>
      <c r="V6" s="10"/>
      <c r="W6" s="10" t="s">
        <v>47</v>
      </c>
      <c r="X6" s="10"/>
      <c r="Y6" s="10"/>
      <c r="Z6" s="10"/>
      <c r="AA6" s="10"/>
      <c r="AB6" s="10"/>
      <c r="AC6" s="10" t="s">
        <v>48</v>
      </c>
      <c r="AD6" s="10"/>
      <c r="AE6" s="10"/>
      <c r="AF6" s="10"/>
      <c r="AG6" s="10"/>
      <c r="AH6" s="10"/>
      <c r="AI6" s="10" t="s">
        <v>49</v>
      </c>
      <c r="AJ6" s="10"/>
      <c r="AK6" s="10"/>
      <c r="AL6" s="10"/>
      <c r="AM6" s="10"/>
      <c r="AN6" s="10"/>
      <c r="AO6" s="11"/>
      <c r="AP6" s="11"/>
      <c r="AQ6" s="48"/>
      <c r="AR6" s="48"/>
      <c r="AS6" s="48"/>
    </row>
    <row r="7" spans="1:45" ht="38.25" customHeight="1">
      <c r="A7" s="11"/>
      <c r="B7" s="11"/>
      <c r="C7" s="11"/>
      <c r="D7" s="11"/>
      <c r="E7" s="9" t="s">
        <v>50</v>
      </c>
      <c r="F7" s="9" t="s">
        <v>51</v>
      </c>
      <c r="G7" s="11"/>
      <c r="H7" s="11"/>
      <c r="I7" s="9" t="s">
        <v>52</v>
      </c>
      <c r="J7" s="10" t="s">
        <v>53</v>
      </c>
      <c r="K7" s="10"/>
      <c r="L7" s="10"/>
      <c r="M7" s="10" t="s">
        <v>54</v>
      </c>
      <c r="N7" s="9" t="s">
        <v>55</v>
      </c>
      <c r="O7" s="11"/>
      <c r="P7" s="11"/>
      <c r="Q7" s="10" t="s">
        <v>56</v>
      </c>
      <c r="R7" s="10"/>
      <c r="S7" s="10"/>
      <c r="T7" s="10"/>
      <c r="U7" s="10"/>
      <c r="V7" s="10" t="s">
        <v>37</v>
      </c>
      <c r="W7" s="10" t="s">
        <v>56</v>
      </c>
      <c r="X7" s="10"/>
      <c r="Y7" s="10"/>
      <c r="Z7" s="10"/>
      <c r="AA7" s="10"/>
      <c r="AB7" s="10" t="s">
        <v>37</v>
      </c>
      <c r="AC7" s="10" t="s">
        <v>56</v>
      </c>
      <c r="AD7" s="10"/>
      <c r="AE7" s="10"/>
      <c r="AF7" s="10"/>
      <c r="AG7" s="10"/>
      <c r="AH7" s="10" t="s">
        <v>37</v>
      </c>
      <c r="AI7" s="10" t="s">
        <v>56</v>
      </c>
      <c r="AJ7" s="10"/>
      <c r="AK7" s="10"/>
      <c r="AL7" s="10"/>
      <c r="AM7" s="10"/>
      <c r="AN7" s="10" t="s">
        <v>37</v>
      </c>
      <c r="AO7" s="11"/>
      <c r="AP7" s="11"/>
      <c r="AQ7" s="48"/>
      <c r="AR7" s="48"/>
      <c r="AS7" s="48"/>
    </row>
    <row r="8" spans="1:45" ht="39.75" hidden="1" customHeight="1">
      <c r="A8" s="11"/>
      <c r="B8" s="11"/>
      <c r="C8" s="11"/>
      <c r="D8" s="11"/>
      <c r="E8" s="9"/>
      <c r="F8" s="9"/>
      <c r="G8" s="11"/>
      <c r="H8" s="11"/>
      <c r="I8" s="9"/>
      <c r="J8" s="45" t="s">
        <v>57</v>
      </c>
      <c r="K8" s="45" t="s">
        <v>58</v>
      </c>
      <c r="L8" s="45" t="s">
        <v>59</v>
      </c>
      <c r="M8" s="10"/>
      <c r="N8" s="9"/>
      <c r="O8" s="11"/>
      <c r="P8" s="11"/>
      <c r="Q8" s="37" t="s">
        <v>57</v>
      </c>
      <c r="R8" s="37" t="s">
        <v>58</v>
      </c>
      <c r="S8" s="37" t="s">
        <v>59</v>
      </c>
      <c r="T8" s="37" t="s">
        <v>54</v>
      </c>
      <c r="U8" s="37" t="s">
        <v>55</v>
      </c>
      <c r="V8" s="10"/>
      <c r="W8" s="37" t="s">
        <v>57</v>
      </c>
      <c r="X8" s="37" t="s">
        <v>58</v>
      </c>
      <c r="Y8" s="37" t="s">
        <v>59</v>
      </c>
      <c r="Z8" s="37" t="s">
        <v>54</v>
      </c>
      <c r="AA8" s="37" t="s">
        <v>55</v>
      </c>
      <c r="AB8" s="10"/>
      <c r="AC8" s="37" t="s">
        <v>57</v>
      </c>
      <c r="AD8" s="37" t="s">
        <v>58</v>
      </c>
      <c r="AE8" s="37" t="s">
        <v>59</v>
      </c>
      <c r="AF8" s="37" t="s">
        <v>54</v>
      </c>
      <c r="AG8" s="37" t="s">
        <v>55</v>
      </c>
      <c r="AH8" s="10"/>
      <c r="AI8" s="37" t="s">
        <v>57</v>
      </c>
      <c r="AJ8" s="37" t="s">
        <v>58</v>
      </c>
      <c r="AK8" s="37" t="s">
        <v>59</v>
      </c>
      <c r="AL8" s="37" t="s">
        <v>54</v>
      </c>
      <c r="AM8" s="37" t="s">
        <v>55</v>
      </c>
      <c r="AN8" s="10"/>
      <c r="AO8" s="11"/>
      <c r="AP8" s="11"/>
      <c r="AQ8" s="48"/>
      <c r="AR8" s="48"/>
      <c r="AS8" s="48"/>
    </row>
    <row r="9" spans="1:45">
      <c r="A9" s="38"/>
      <c r="B9" s="10" t="s">
        <v>60</v>
      </c>
      <c r="C9" s="10"/>
      <c r="D9" s="1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9">
        <f>P38+P44+P49+P57+P62</f>
        <v>184</v>
      </c>
      <c r="Q9" s="39">
        <f>Q38+Q44+Q49+Q57+Q62</f>
        <v>0</v>
      </c>
      <c r="R9" s="39">
        <f>R38+R44+R49+R57+R62</f>
        <v>0</v>
      </c>
      <c r="S9" s="39">
        <f>S38+S44+S49+S57+S62</f>
        <v>0</v>
      </c>
      <c r="T9" s="39">
        <f>T38+T44+T49+T57+T62</f>
        <v>0</v>
      </c>
      <c r="U9" s="39">
        <f>U38+U44+U49+U57+U62</f>
        <v>0</v>
      </c>
      <c r="V9" s="39">
        <f>V38+V44+V49+V57+V62</f>
        <v>26</v>
      </c>
      <c r="W9" s="39">
        <f>W38+W44+W49+W57+W62</f>
        <v>0</v>
      </c>
      <c r="X9" s="39">
        <f>X38+X44+X49+X57+X62</f>
        <v>0</v>
      </c>
      <c r="Y9" s="39">
        <f>Y38+Y44+Y49+Y57+Y62</f>
        <v>0</v>
      </c>
      <c r="Z9" s="39">
        <f>Z38+Z44+Z49+Z57+Z62</f>
        <v>0</v>
      </c>
      <c r="AA9" s="39">
        <f>AA38+AA44+AA49+AA57+AA62</f>
        <v>0</v>
      </c>
      <c r="AB9" s="39">
        <f>AB38+AB44+AB49+AB57+AB62</f>
        <v>40</v>
      </c>
      <c r="AC9" s="39">
        <f>AC38+AC44+AC49+AC57+AC62</f>
        <v>0</v>
      </c>
      <c r="AD9" s="39">
        <f>AD38+AD44+AD49+AD57+AD62</f>
        <v>0</v>
      </c>
      <c r="AE9" s="39">
        <f>AE38+AE44+AE49+AE57+AE62</f>
        <v>0</v>
      </c>
      <c r="AF9" s="39">
        <f>AF38+AF44+AF49+AF57+AF62</f>
        <v>0</v>
      </c>
      <c r="AG9" s="39">
        <f>AG38+AG44+AG49+AG57+AG62</f>
        <v>0</v>
      </c>
      <c r="AH9" s="39">
        <f>AH38+AH44+AH49+AH57+AH62</f>
        <v>50</v>
      </c>
      <c r="AI9" s="39">
        <f>AI38+AI44+AI49+AI57+AI62</f>
        <v>0</v>
      </c>
      <c r="AJ9" s="39">
        <f>AJ38+AJ44+AJ49+AJ57+AJ62</f>
        <v>0</v>
      </c>
      <c r="AK9" s="39">
        <f>AK38+AK44+AK49+AK57+AK62</f>
        <v>0</v>
      </c>
      <c r="AL9" s="39">
        <f>AL38+AL44+AL49+AL57+AL62</f>
        <v>0</v>
      </c>
      <c r="AM9" s="39">
        <f>AM38+AM44+AM49+AM57+AM62</f>
        <v>0</v>
      </c>
      <c r="AN9" s="39">
        <f>AN38+AN44+AN49+AN57+AN62</f>
        <v>68</v>
      </c>
      <c r="AO9" s="39">
        <f>AO38+AO44+AO49+AO57+AO62</f>
        <v>6624</v>
      </c>
      <c r="AP9" s="39">
        <f>AP38+AP44+AP49+AP57+AP62</f>
        <v>0</v>
      </c>
      <c r="AQ9" s="48"/>
      <c r="AR9" s="48"/>
      <c r="AS9" s="48"/>
    </row>
    <row r="10" spans="1:45" ht="25.5" customHeight="1">
      <c r="A10" s="38"/>
      <c r="B10" s="11" t="s">
        <v>61</v>
      </c>
      <c r="C10" s="11"/>
      <c r="D10" s="1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39">
        <f>P9-SUM(P34:P37)</f>
        <v>180</v>
      </c>
      <c r="Q10" s="39">
        <f>Q9-SUM(Q34:Q37)</f>
        <v>0</v>
      </c>
      <c r="R10" s="39">
        <f>R9-SUM(R34:R37)</f>
        <v>0</v>
      </c>
      <c r="S10" s="39">
        <f>S9-SUM(S34:S37)</f>
        <v>0</v>
      </c>
      <c r="T10" s="39">
        <f>T9-SUM(T34:T37)</f>
        <v>0</v>
      </c>
      <c r="U10" s="39">
        <f>U9-SUM(U34:U37)</f>
        <v>0</v>
      </c>
      <c r="V10" s="39">
        <f>V9-SUM(V34:V37)</f>
        <v>24</v>
      </c>
      <c r="W10" s="39">
        <f>W9-SUM(W34:W37)</f>
        <v>0</v>
      </c>
      <c r="X10" s="39">
        <f>X9-SUM(X34:X37)</f>
        <v>0</v>
      </c>
      <c r="Y10" s="39">
        <f>Y9-SUM(Y34:Y37)</f>
        <v>0</v>
      </c>
      <c r="Z10" s="39">
        <f>Z9-SUM(Z34:Z37)</f>
        <v>0</v>
      </c>
      <c r="AA10" s="39">
        <f>AA9-SUM(AA34:AA37)</f>
        <v>0</v>
      </c>
      <c r="AB10" s="39">
        <f>AB9-SUM(AB34:AB37)</f>
        <v>38</v>
      </c>
      <c r="AC10" s="39">
        <f>AC9-SUM(AC34:AC37)</f>
        <v>0</v>
      </c>
      <c r="AD10" s="39">
        <f>AD9-SUM(AD34:AD37)</f>
        <v>0</v>
      </c>
      <c r="AE10" s="39">
        <f>AE9-SUM(AE34:AE37)</f>
        <v>0</v>
      </c>
      <c r="AF10" s="39">
        <f>AF9-SUM(AF34:AF37)</f>
        <v>0</v>
      </c>
      <c r="AG10" s="39">
        <f>AG9-SUM(AG34:AG37)</f>
        <v>0</v>
      </c>
      <c r="AH10" s="39">
        <f>AH9-SUM(AH34:AH37)</f>
        <v>50</v>
      </c>
      <c r="AI10" s="39">
        <f>AI9-SUM(AI34:AI37)</f>
        <v>0</v>
      </c>
      <c r="AJ10" s="39">
        <f>AJ9-SUM(AJ34:AJ37)</f>
        <v>0</v>
      </c>
      <c r="AK10" s="39">
        <f>AK9-SUM(AK34:AK37)</f>
        <v>0</v>
      </c>
      <c r="AL10" s="39">
        <f>AL9-SUM(AL34:AL37)</f>
        <v>0</v>
      </c>
      <c r="AM10" s="39">
        <f>AM9-SUM(AM34:AM37)</f>
        <v>0</v>
      </c>
      <c r="AN10" s="39">
        <f>AN9-SUM(AN34:AN37)</f>
        <v>68</v>
      </c>
      <c r="AO10" s="39">
        <f>AO9-SUM(AN34:AN37)-AO26-AO28-AO30-AO32</f>
        <v>6480</v>
      </c>
      <c r="AP10" s="45"/>
      <c r="AQ10" s="48"/>
      <c r="AR10" s="48"/>
      <c r="AS10" s="48"/>
    </row>
    <row r="11" spans="1:45" s="40" customFormat="1" ht="11.25" customHeight="1">
      <c r="A11" s="43" t="s">
        <v>62</v>
      </c>
      <c r="B11" s="8" t="s">
        <v>63</v>
      </c>
      <c r="C11" s="8"/>
      <c r="D11" s="8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4"/>
      <c r="AR11" s="44"/>
      <c r="AS11" s="41"/>
    </row>
    <row r="12" spans="1:45" ht="11.25" customHeight="1">
      <c r="A12" s="45" t="s">
        <v>64</v>
      </c>
      <c r="B12" s="10"/>
      <c r="C12" s="10"/>
      <c r="D12" s="10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8"/>
      <c r="AR12" s="48"/>
      <c r="AS12" s="48"/>
    </row>
    <row r="13" spans="1:45" ht="11.25" customHeight="1">
      <c r="A13" s="45" t="s">
        <v>65</v>
      </c>
      <c r="B13" s="11" t="s">
        <v>66</v>
      </c>
      <c r="C13" s="11"/>
      <c r="D13" s="11"/>
      <c r="E13" s="45">
        <v>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2">
        <v>5</v>
      </c>
      <c r="Q13" s="45"/>
      <c r="R13" s="45"/>
      <c r="S13" s="45"/>
      <c r="T13" s="45"/>
      <c r="U13" s="45"/>
      <c r="V13" s="45">
        <v>5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>
        <f>P13*36</f>
        <v>180</v>
      </c>
      <c r="AP13" s="45"/>
      <c r="AQ13" s="48"/>
      <c r="AR13" s="48"/>
      <c r="AS13" s="48"/>
    </row>
    <row r="14" spans="1:45" ht="13.5" customHeight="1">
      <c r="A14" s="45" t="s">
        <v>67</v>
      </c>
      <c r="B14" s="11" t="s">
        <v>68</v>
      </c>
      <c r="C14" s="11"/>
      <c r="D14" s="11"/>
      <c r="E14" s="45">
        <v>2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2">
        <v>4</v>
      </c>
      <c r="Q14" s="45"/>
      <c r="R14" s="45"/>
      <c r="S14" s="45"/>
      <c r="T14" s="45"/>
      <c r="U14" s="45"/>
      <c r="V14" s="45">
        <v>4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>
        <f>P14*36</f>
        <v>144</v>
      </c>
      <c r="AP14" s="45"/>
      <c r="AQ14" s="48"/>
      <c r="AR14" s="48"/>
      <c r="AS14" s="48"/>
    </row>
    <row r="15" spans="1:45" s="44" customFormat="1">
      <c r="A15" s="43" t="s">
        <v>69</v>
      </c>
      <c r="B15" s="7" t="s">
        <v>70</v>
      </c>
      <c r="C15" s="7"/>
      <c r="D15" s="7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5" s="44" customFormat="1">
      <c r="A16" s="43" t="s">
        <v>71</v>
      </c>
      <c r="B16" s="7" t="s">
        <v>72</v>
      </c>
      <c r="C16" s="7"/>
      <c r="D16" s="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2" ht="23.25" customHeight="1">
      <c r="A17" s="45" t="s">
        <v>73</v>
      </c>
      <c r="B17" s="6" t="s">
        <v>16</v>
      </c>
      <c r="C17" s="6"/>
      <c r="D17" s="6"/>
      <c r="E17" s="45">
        <v>2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>
        <v>6</v>
      </c>
      <c r="Q17" s="45"/>
      <c r="R17" s="45"/>
      <c r="S17" s="45"/>
      <c r="T17" s="45"/>
      <c r="U17" s="45"/>
      <c r="V17" s="45">
        <v>3</v>
      </c>
      <c r="W17" s="45"/>
      <c r="X17" s="45"/>
      <c r="Y17" s="45"/>
      <c r="Z17" s="45"/>
      <c r="AA17" s="45"/>
      <c r="AB17" s="45">
        <v>3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>
        <v>216</v>
      </c>
      <c r="AP17" s="45"/>
    </row>
    <row r="18" spans="1:42" ht="14.25" customHeight="1">
      <c r="A18" s="45" t="s">
        <v>74</v>
      </c>
      <c r="B18" s="5" t="s">
        <v>75</v>
      </c>
      <c r="C18" s="5"/>
      <c r="D18" s="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>
        <v>2</v>
      </c>
      <c r="Q18" s="45"/>
      <c r="R18" s="45"/>
      <c r="S18" s="45"/>
      <c r="T18" s="45"/>
      <c r="U18" s="45"/>
      <c r="V18" s="45">
        <v>1</v>
      </c>
      <c r="W18" s="45"/>
      <c r="X18" s="45"/>
      <c r="Y18" s="45"/>
      <c r="Z18" s="45"/>
      <c r="AA18" s="45"/>
      <c r="AB18" s="45">
        <v>1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>
        <f>P18*36</f>
        <v>72</v>
      </c>
      <c r="AP18" s="45"/>
    </row>
    <row r="19" spans="1:42" ht="23.25" customHeight="1">
      <c r="A19" s="45" t="s">
        <v>76</v>
      </c>
      <c r="B19" s="5" t="s">
        <v>77</v>
      </c>
      <c r="C19" s="5"/>
      <c r="D19" s="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>
        <v>2</v>
      </c>
      <c r="Q19" s="45"/>
      <c r="R19" s="45"/>
      <c r="S19" s="45"/>
      <c r="T19" s="45"/>
      <c r="U19" s="45"/>
      <c r="V19" s="45">
        <v>1</v>
      </c>
      <c r="W19" s="45"/>
      <c r="X19" s="45"/>
      <c r="Y19" s="45"/>
      <c r="Z19" s="45"/>
      <c r="AA19" s="45"/>
      <c r="AB19" s="45">
        <v>1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72</v>
      </c>
      <c r="AP19" s="45"/>
    </row>
    <row r="20" spans="1:42" ht="15" customHeight="1">
      <c r="A20" s="45" t="s">
        <v>78</v>
      </c>
      <c r="B20" s="5" t="s">
        <v>79</v>
      </c>
      <c r="C20" s="5"/>
      <c r="D20" s="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>
        <v>2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>
        <v>2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f>P20*36</f>
        <v>72</v>
      </c>
      <c r="AP20" s="45"/>
    </row>
    <row r="21" spans="1:42" ht="22.5" customHeight="1">
      <c r="A21" s="45" t="s">
        <v>80</v>
      </c>
      <c r="B21" s="5" t="s">
        <v>81</v>
      </c>
      <c r="C21" s="5"/>
      <c r="D21" s="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>
        <v>2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>
        <v>2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>
        <f>P21*36</f>
        <v>72</v>
      </c>
      <c r="AP21" s="45"/>
    </row>
    <row r="22" spans="1:42" ht="33.75" customHeight="1">
      <c r="A22" s="45" t="s">
        <v>82</v>
      </c>
      <c r="B22" s="4" t="s">
        <v>83</v>
      </c>
      <c r="C22" s="4"/>
      <c r="D22" s="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>
        <v>2</v>
      </c>
      <c r="Q22" s="45"/>
      <c r="R22" s="45"/>
      <c r="S22" s="45"/>
      <c r="T22" s="45"/>
      <c r="U22" s="45"/>
      <c r="V22" s="45">
        <v>1</v>
      </c>
      <c r="W22" s="45"/>
      <c r="X22" s="45"/>
      <c r="Y22" s="45"/>
      <c r="Z22" s="45"/>
      <c r="AA22" s="45"/>
      <c r="AB22" s="45">
        <v>1</v>
      </c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>
        <f>P22*36</f>
        <v>72</v>
      </c>
      <c r="AP22" s="45"/>
    </row>
    <row r="23" spans="1:42" ht="23.25" customHeight="1">
      <c r="A23" s="45" t="s">
        <v>84</v>
      </c>
      <c r="B23" s="3" t="s">
        <v>85</v>
      </c>
      <c r="C23" s="3"/>
      <c r="D23" s="3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>
        <v>1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>
        <v>1</v>
      </c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>
        <f>P23*36</f>
        <v>36</v>
      </c>
      <c r="AP23" s="45"/>
    </row>
    <row r="24" spans="1:42" ht="12" customHeight="1">
      <c r="A24" s="43" t="s">
        <v>86</v>
      </c>
      <c r="B24" s="2" t="s">
        <v>87</v>
      </c>
      <c r="C24" s="2"/>
      <c r="D24" s="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5"/>
      <c r="AP24" s="45"/>
    </row>
    <row r="25" spans="1:42" ht="11.25" customHeight="1">
      <c r="A25" s="1" t="s">
        <v>88</v>
      </c>
      <c r="B25" s="5" t="s">
        <v>89</v>
      </c>
      <c r="C25" s="5"/>
      <c r="D25" s="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5"/>
      <c r="P25" s="45">
        <v>1</v>
      </c>
      <c r="Q25" s="45"/>
      <c r="R25" s="45"/>
      <c r="S25" s="45"/>
      <c r="T25" s="45"/>
      <c r="U25" s="45"/>
      <c r="V25" s="45">
        <v>1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f>P25*36</f>
        <v>36</v>
      </c>
      <c r="AP25" s="45"/>
    </row>
    <row r="26" spans="1:42" s="40" customFormat="1" ht="11.25" customHeight="1">
      <c r="A26" s="1"/>
      <c r="B26" s="113" t="s">
        <v>90</v>
      </c>
      <c r="C26" s="113"/>
      <c r="D26" s="11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9">
        <v>1</v>
      </c>
      <c r="Q26" s="49"/>
      <c r="R26" s="49"/>
      <c r="S26" s="49"/>
      <c r="T26" s="49"/>
      <c r="U26" s="49"/>
      <c r="V26" s="49">
        <v>1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5">
        <v>36</v>
      </c>
      <c r="AP26" s="43"/>
    </row>
    <row r="27" spans="1:42" ht="13.5" customHeight="1">
      <c r="A27" s="1" t="s">
        <v>91</v>
      </c>
      <c r="B27" s="5" t="s">
        <v>92</v>
      </c>
      <c r="C27" s="5"/>
      <c r="D27" s="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>
        <v>1</v>
      </c>
      <c r="Q27" s="45"/>
      <c r="R27" s="45"/>
      <c r="S27" s="45"/>
      <c r="T27" s="45"/>
      <c r="U27" s="45"/>
      <c r="V27" s="45">
        <v>1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>
        <v>36</v>
      </c>
      <c r="AP27" s="45"/>
    </row>
    <row r="28" spans="1:42" ht="21.75" customHeight="1">
      <c r="A28" s="1"/>
      <c r="B28" s="5" t="s">
        <v>93</v>
      </c>
      <c r="C28" s="5"/>
      <c r="D28" s="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5"/>
      <c r="P28" s="45">
        <v>1</v>
      </c>
      <c r="Q28" s="45"/>
      <c r="R28" s="45"/>
      <c r="S28" s="45"/>
      <c r="T28" s="45"/>
      <c r="U28" s="45"/>
      <c r="V28" s="45">
        <v>1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>
        <f>P28*36</f>
        <v>36</v>
      </c>
      <c r="AP28" s="45"/>
    </row>
    <row r="29" spans="1:42" ht="11.25" customHeight="1">
      <c r="A29" s="114" t="s">
        <v>94</v>
      </c>
      <c r="B29" s="5" t="s">
        <v>95</v>
      </c>
      <c r="C29" s="5"/>
      <c r="D29" s="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>
        <v>1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>
        <v>1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>
        <v>36</v>
      </c>
      <c r="AP29" s="45"/>
    </row>
    <row r="30" spans="1:42" ht="12" customHeight="1">
      <c r="A30" s="114"/>
      <c r="B30" s="5" t="s">
        <v>96</v>
      </c>
      <c r="C30" s="5"/>
      <c r="D30" s="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>
        <v>1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>
        <v>1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>
        <v>36</v>
      </c>
      <c r="AP30" s="45"/>
    </row>
    <row r="31" spans="1:42" ht="25.5" customHeight="1">
      <c r="A31" s="114" t="s">
        <v>97</v>
      </c>
      <c r="B31" s="5" t="s">
        <v>98</v>
      </c>
      <c r="C31" s="5"/>
      <c r="D31" s="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>
        <v>1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>
        <v>1</v>
      </c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>
        <f>P31*36</f>
        <v>36</v>
      </c>
      <c r="AP31" s="45"/>
    </row>
    <row r="32" spans="1:42" ht="25.5" customHeight="1">
      <c r="A32" s="114"/>
      <c r="B32" s="5" t="s">
        <v>99</v>
      </c>
      <c r="C32" s="5"/>
      <c r="D32" s="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>
        <v>1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>
        <v>1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>
        <f>P32*36</f>
        <v>36</v>
      </c>
      <c r="AP32" s="45"/>
    </row>
    <row r="33" spans="1:42" ht="14.25" customHeight="1">
      <c r="A33" s="43" t="s">
        <v>100</v>
      </c>
      <c r="B33" s="7" t="s">
        <v>101</v>
      </c>
      <c r="C33" s="7"/>
      <c r="D33" s="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5"/>
      <c r="AP33" s="45"/>
    </row>
    <row r="34" spans="1:42" ht="25.5" customHeight="1">
      <c r="A34" s="50" t="s">
        <v>102</v>
      </c>
      <c r="B34" s="115" t="s">
        <v>103</v>
      </c>
      <c r="C34" s="115"/>
      <c r="D34" s="11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>
        <v>1</v>
      </c>
      <c r="Q34" s="45"/>
      <c r="R34" s="45"/>
      <c r="S34" s="45"/>
      <c r="T34" s="45"/>
      <c r="U34" s="45"/>
      <c r="V34" s="45">
        <v>1</v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>
        <v>36</v>
      </c>
      <c r="AP34" s="45"/>
    </row>
    <row r="35" spans="1:42" ht="25.5" customHeight="1">
      <c r="A35" s="50" t="s">
        <v>104</v>
      </c>
      <c r="B35" s="115" t="s">
        <v>105</v>
      </c>
      <c r="C35" s="115"/>
      <c r="D35" s="11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>
        <v>1</v>
      </c>
      <c r="Q35" s="45"/>
      <c r="R35" s="45"/>
      <c r="S35" s="45"/>
      <c r="T35" s="45"/>
      <c r="U35" s="45"/>
      <c r="V35" s="45">
        <v>1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>
        <v>36</v>
      </c>
      <c r="AP35" s="45"/>
    </row>
    <row r="36" spans="1:42" ht="25.5" customHeight="1">
      <c r="A36" s="50" t="s">
        <v>106</v>
      </c>
      <c r="B36" s="5" t="s">
        <v>107</v>
      </c>
      <c r="C36" s="5"/>
      <c r="D36" s="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>
        <v>1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>
        <v>1</v>
      </c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>
        <v>36</v>
      </c>
      <c r="AP36" s="45"/>
    </row>
    <row r="37" spans="1:42" ht="24.75" customHeight="1">
      <c r="A37" s="50" t="s">
        <v>108</v>
      </c>
      <c r="B37" s="141" t="s">
        <v>109</v>
      </c>
      <c r="C37" s="141"/>
      <c r="D37" s="14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>
        <v>1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>
        <v>1</v>
      </c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>
        <v>36</v>
      </c>
      <c r="AP37" s="45"/>
    </row>
    <row r="38" spans="1:42" s="40" customFormat="1" ht="12" customHeight="1">
      <c r="A38" s="51"/>
      <c r="B38" s="8" t="s">
        <v>60</v>
      </c>
      <c r="C38" s="8"/>
      <c r="D38" s="8"/>
      <c r="E38" s="43"/>
      <c r="F38" s="43"/>
      <c r="G38" s="43"/>
      <c r="H38" s="43"/>
      <c r="I38" s="43"/>
      <c r="J38" s="8"/>
      <c r="K38" s="8"/>
      <c r="L38" s="8"/>
      <c r="M38" s="8"/>
      <c r="N38" s="43"/>
      <c r="O38" s="43"/>
      <c r="P38" s="39">
        <f>SUM(P13:P37)-P26-P28-P30-P32</f>
        <v>34</v>
      </c>
      <c r="Q38" s="43"/>
      <c r="R38" s="43"/>
      <c r="S38" s="8"/>
      <c r="T38" s="8"/>
      <c r="U38" s="8"/>
      <c r="V38" s="39">
        <f>SUM(V13:V37)-V26-V28-V30-V32</f>
        <v>19</v>
      </c>
      <c r="W38" s="39">
        <f>SUM(W13:W37)-W26-W28-W30-W32</f>
        <v>0</v>
      </c>
      <c r="X38" s="39">
        <f>SUM(X13:X37)-X26-X28-X30-X32</f>
        <v>0</v>
      </c>
      <c r="Y38" s="39">
        <f>SUM(Y13:Y37)-Y26-Y28-Y30-Y32</f>
        <v>0</v>
      </c>
      <c r="Z38" s="39">
        <f>SUM(Z13:Z37)-Z26-Z28-Z30-Z32</f>
        <v>0</v>
      </c>
      <c r="AA38" s="39">
        <f>SUM(AA13:AA37)-AA26-AA28-AA30-AA32</f>
        <v>0</v>
      </c>
      <c r="AB38" s="39">
        <f>SUM(AB13:AB37)-AB26-AB28-AB30-AB32</f>
        <v>15</v>
      </c>
      <c r="AC38" s="39">
        <f>SUM(AC13:AC37)-AC26-AC28-AC30-AC32</f>
        <v>0</v>
      </c>
      <c r="AD38" s="39">
        <f>SUM(AD13:AD37)-AD26-AD28-AD30-AD32</f>
        <v>0</v>
      </c>
      <c r="AE38" s="39">
        <f>SUM(AE13:AE37)-AE26-AE28-AE30-AE32</f>
        <v>0</v>
      </c>
      <c r="AF38" s="39">
        <f>SUM(AF13:AF37)-AF26-AF28-AF30-AF32</f>
        <v>0</v>
      </c>
      <c r="AG38" s="39">
        <f>SUM(AG13:AG37)-AG26-AG28-AG30-AG32</f>
        <v>0</v>
      </c>
      <c r="AH38" s="39">
        <f>SUM(AH13:AH37)-AH26-AH28-AH30-AH32</f>
        <v>0</v>
      </c>
      <c r="AI38" s="39">
        <f>SUM(AI13:AI37)-AI26-AI28-AI30-AI32</f>
        <v>0</v>
      </c>
      <c r="AJ38" s="39">
        <f>SUM(AJ13:AJ37)-AJ26-AJ28-AJ30-AJ32</f>
        <v>0</v>
      </c>
      <c r="AK38" s="39">
        <f>SUM(AK13:AK37)-AK26-AK28-AK30-AK32</f>
        <v>0</v>
      </c>
      <c r="AL38" s="39">
        <f>SUM(AL13:AL37)-AL26-AL28-AL30-AL32</f>
        <v>0</v>
      </c>
      <c r="AM38" s="39">
        <f>SUM(AM13:AM37)-AM26-AM28-AM30-AM32</f>
        <v>0</v>
      </c>
      <c r="AN38" s="39">
        <f>SUM(AN13:AN37)-AN26-AN28-AN30-AN32</f>
        <v>0</v>
      </c>
      <c r="AO38" s="39">
        <f>SUM(AO13:AO37)-AO26-AO28-AO30-AO32</f>
        <v>1224</v>
      </c>
      <c r="AP38" s="43"/>
    </row>
    <row r="39" spans="1:42" ht="11.25" customHeight="1">
      <c r="A39" s="116" t="s">
        <v>33</v>
      </c>
      <c r="B39" s="116" t="s">
        <v>34</v>
      </c>
      <c r="C39" s="116" t="s">
        <v>110</v>
      </c>
      <c r="D39" s="116" t="s">
        <v>111</v>
      </c>
      <c r="E39" s="116"/>
      <c r="F39" s="116"/>
      <c r="G39" s="10" t="s">
        <v>36</v>
      </c>
      <c r="H39" s="10"/>
      <c r="I39" s="10"/>
      <c r="J39" s="10"/>
      <c r="K39" s="10"/>
      <c r="L39" s="10"/>
      <c r="M39" s="10"/>
      <c r="N39" s="10"/>
      <c r="O39" s="11" t="s">
        <v>37</v>
      </c>
      <c r="P39" s="11"/>
      <c r="Q39" s="10" t="s">
        <v>112</v>
      </c>
      <c r="R39" s="10"/>
      <c r="S39" s="11" t="s">
        <v>56</v>
      </c>
      <c r="T39" s="11"/>
      <c r="U39" s="11"/>
      <c r="V39" s="10" t="s">
        <v>37</v>
      </c>
      <c r="W39" s="10" t="s">
        <v>112</v>
      </c>
      <c r="X39" s="10"/>
      <c r="Y39" s="11" t="s">
        <v>56</v>
      </c>
      <c r="Z39" s="11"/>
      <c r="AA39" s="11"/>
      <c r="AB39" s="10" t="s">
        <v>37</v>
      </c>
      <c r="AC39" s="10" t="s">
        <v>112</v>
      </c>
      <c r="AD39" s="10"/>
      <c r="AE39" s="11" t="s">
        <v>56</v>
      </c>
      <c r="AF39" s="11"/>
      <c r="AG39" s="11"/>
      <c r="AH39" s="10" t="s">
        <v>37</v>
      </c>
      <c r="AI39" s="10" t="s">
        <v>112</v>
      </c>
      <c r="AJ39" s="10"/>
      <c r="AK39" s="11" t="s">
        <v>56</v>
      </c>
      <c r="AL39" s="11"/>
      <c r="AM39" s="11"/>
      <c r="AN39" s="10" t="s">
        <v>37</v>
      </c>
      <c r="AO39" s="11" t="s">
        <v>39</v>
      </c>
      <c r="AP39" s="11" t="s">
        <v>113</v>
      </c>
    </row>
    <row r="40" spans="1:42">
      <c r="A40" s="116"/>
      <c r="B40" s="116"/>
      <c r="C40" s="116"/>
      <c r="D40" s="116"/>
      <c r="E40" s="116"/>
      <c r="F40" s="116"/>
      <c r="G40" s="52" t="s">
        <v>41</v>
      </c>
      <c r="H40" s="53" t="s">
        <v>42</v>
      </c>
      <c r="I40" s="54" t="s">
        <v>114</v>
      </c>
      <c r="J40" s="117"/>
      <c r="K40" s="117"/>
      <c r="L40" s="117"/>
      <c r="M40" s="63" t="s">
        <v>115</v>
      </c>
      <c r="N40" s="45" t="s">
        <v>37</v>
      </c>
      <c r="O40" s="63" t="s">
        <v>116</v>
      </c>
      <c r="P40" s="63" t="s">
        <v>45</v>
      </c>
      <c r="Q40" s="10"/>
      <c r="R40" s="10"/>
      <c r="S40" s="63" t="s">
        <v>60</v>
      </c>
      <c r="T40" s="63" t="s">
        <v>115</v>
      </c>
      <c r="U40" s="63" t="s">
        <v>117</v>
      </c>
      <c r="V40" s="10"/>
      <c r="W40" s="10"/>
      <c r="X40" s="10"/>
      <c r="Y40" s="63" t="s">
        <v>60</v>
      </c>
      <c r="Z40" s="63" t="s">
        <v>115</v>
      </c>
      <c r="AA40" s="63" t="s">
        <v>117</v>
      </c>
      <c r="AB40" s="10"/>
      <c r="AC40" s="10"/>
      <c r="AD40" s="10"/>
      <c r="AE40" s="63" t="s">
        <v>60</v>
      </c>
      <c r="AF40" s="63" t="s">
        <v>115</v>
      </c>
      <c r="AG40" s="63" t="s">
        <v>117</v>
      </c>
      <c r="AH40" s="10"/>
      <c r="AI40" s="10"/>
      <c r="AJ40" s="10"/>
      <c r="AK40" s="63" t="s">
        <v>60</v>
      </c>
      <c r="AL40" s="63" t="s">
        <v>115</v>
      </c>
      <c r="AM40" s="63" t="s">
        <v>117</v>
      </c>
      <c r="AN40" s="10"/>
      <c r="AO40" s="11"/>
      <c r="AP40" s="11"/>
    </row>
    <row r="41" spans="1:42" ht="12" customHeight="1">
      <c r="A41" s="55" t="s">
        <v>118</v>
      </c>
      <c r="B41" s="10" t="s">
        <v>119</v>
      </c>
      <c r="C41" s="10"/>
      <c r="D41" s="10"/>
      <c r="E41" s="45"/>
      <c r="F41" s="45"/>
      <c r="G41" s="45"/>
      <c r="H41" s="45"/>
      <c r="I41" s="45"/>
      <c r="J41" s="10"/>
      <c r="K41" s="10"/>
      <c r="L41" s="10"/>
      <c r="M41" s="10"/>
      <c r="N41" s="45"/>
      <c r="O41" s="45"/>
      <c r="P41" s="45"/>
      <c r="Q41" s="45"/>
      <c r="R41" s="45"/>
      <c r="S41" s="10"/>
      <c r="T41" s="10"/>
      <c r="U41" s="10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ht="25.5" customHeight="1">
      <c r="A42" s="45" t="s">
        <v>120</v>
      </c>
      <c r="B42" s="63" t="s">
        <v>121</v>
      </c>
      <c r="C42" s="45"/>
      <c r="D42" s="45"/>
      <c r="E42" s="45"/>
      <c r="F42" s="45"/>
      <c r="G42" s="45"/>
      <c r="H42" s="45"/>
      <c r="I42" s="45"/>
      <c r="J42" s="10"/>
      <c r="K42" s="10"/>
      <c r="L42" s="10"/>
      <c r="M42" s="10"/>
      <c r="N42" s="45"/>
      <c r="O42" s="45"/>
      <c r="P42" s="45">
        <v>3</v>
      </c>
      <c r="Q42" s="45"/>
      <c r="R42" s="45"/>
      <c r="S42" s="10"/>
      <c r="T42" s="10"/>
      <c r="U42" s="10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>
        <v>3</v>
      </c>
      <c r="AO42" s="45">
        <v>108</v>
      </c>
      <c r="AP42" s="45"/>
    </row>
    <row r="43" spans="1:42">
      <c r="A43" s="45" t="s">
        <v>122</v>
      </c>
      <c r="B43" s="45" t="s">
        <v>123</v>
      </c>
      <c r="C43" s="45"/>
      <c r="D43" s="45"/>
      <c r="E43" s="45"/>
      <c r="F43" s="45"/>
      <c r="G43" s="45"/>
      <c r="H43" s="45"/>
      <c r="I43" s="45"/>
      <c r="J43" s="10"/>
      <c r="K43" s="10"/>
      <c r="L43" s="10"/>
      <c r="M43" s="10"/>
      <c r="N43" s="45"/>
      <c r="O43" s="45"/>
      <c r="P43" s="45">
        <v>3</v>
      </c>
      <c r="Q43" s="45"/>
      <c r="R43" s="45"/>
      <c r="S43" s="10"/>
      <c r="T43" s="10"/>
      <c r="U43" s="10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>
        <v>3</v>
      </c>
      <c r="AI43" s="45"/>
      <c r="AJ43" s="45"/>
      <c r="AK43" s="45"/>
      <c r="AL43" s="45"/>
      <c r="AM43" s="45"/>
      <c r="AN43" s="45"/>
      <c r="AO43" s="45">
        <v>108</v>
      </c>
      <c r="AP43" s="45"/>
    </row>
    <row r="44" spans="1:42" s="40" customFormat="1">
      <c r="A44" s="56"/>
      <c r="B44" s="56" t="s">
        <v>60</v>
      </c>
      <c r="C44" s="56"/>
      <c r="D44" s="56"/>
      <c r="E44" s="57"/>
      <c r="F44" s="58"/>
      <c r="G44" s="51"/>
      <c r="H44" s="59"/>
      <c r="I44" s="59"/>
      <c r="J44" s="59"/>
      <c r="K44" s="59"/>
      <c r="L44" s="59"/>
      <c r="M44" s="59"/>
      <c r="N44" s="60"/>
      <c r="O44" s="51"/>
      <c r="P44" s="56">
        <f>SUM(P42:P43)</f>
        <v>6</v>
      </c>
      <c r="Q44" s="57"/>
      <c r="R44" s="58"/>
      <c r="S44" s="51"/>
      <c r="T44" s="59"/>
      <c r="U44" s="60"/>
      <c r="V44" s="56">
        <f>SUM(V42:V43)</f>
        <v>0</v>
      </c>
      <c r="W44" s="57"/>
      <c r="X44" s="58"/>
      <c r="Y44" s="51"/>
      <c r="Z44" s="59"/>
      <c r="AA44" s="60"/>
      <c r="AB44" s="56">
        <f>SUM(AB42:AB43)</f>
        <v>0</v>
      </c>
      <c r="AC44" s="57"/>
      <c r="AD44" s="58"/>
      <c r="AE44" s="51"/>
      <c r="AF44" s="59"/>
      <c r="AG44" s="60"/>
      <c r="AH44" s="56">
        <f>SUM(AH42:AH43)</f>
        <v>3</v>
      </c>
      <c r="AI44" s="57"/>
      <c r="AJ44" s="58"/>
      <c r="AK44" s="51"/>
      <c r="AL44" s="59"/>
      <c r="AM44" s="60"/>
      <c r="AN44" s="56">
        <f>SUM(AN42:AN43)</f>
        <v>3</v>
      </c>
      <c r="AO44" s="56">
        <f>SUM(AO42:AO43)</f>
        <v>216</v>
      </c>
      <c r="AP44" s="56"/>
    </row>
    <row r="45" spans="1:42" ht="11.25" customHeight="1">
      <c r="A45" s="116" t="s">
        <v>33</v>
      </c>
      <c r="B45" s="116" t="s">
        <v>34</v>
      </c>
      <c r="C45" s="116" t="s">
        <v>110</v>
      </c>
      <c r="D45" s="116" t="s">
        <v>111</v>
      </c>
      <c r="E45" s="116"/>
      <c r="F45" s="116"/>
      <c r="G45" s="10" t="s">
        <v>36</v>
      </c>
      <c r="H45" s="10"/>
      <c r="I45" s="10"/>
      <c r="J45" s="10"/>
      <c r="K45" s="10"/>
      <c r="L45" s="10"/>
      <c r="M45" s="10"/>
      <c r="N45" s="10"/>
      <c r="O45" s="11" t="s">
        <v>37</v>
      </c>
      <c r="P45" s="11"/>
      <c r="Q45" s="10" t="s">
        <v>112</v>
      </c>
      <c r="R45" s="10"/>
      <c r="S45" s="11" t="s">
        <v>56</v>
      </c>
      <c r="T45" s="11"/>
      <c r="U45" s="11"/>
      <c r="V45" s="10" t="s">
        <v>37</v>
      </c>
      <c r="W45" s="10" t="s">
        <v>112</v>
      </c>
      <c r="X45" s="10"/>
      <c r="Y45" s="11" t="s">
        <v>56</v>
      </c>
      <c r="Z45" s="11"/>
      <c r="AA45" s="11"/>
      <c r="AB45" s="10" t="s">
        <v>37</v>
      </c>
      <c r="AC45" s="10" t="s">
        <v>112</v>
      </c>
      <c r="AD45" s="10"/>
      <c r="AE45" s="11" t="s">
        <v>56</v>
      </c>
      <c r="AF45" s="11"/>
      <c r="AG45" s="11"/>
      <c r="AH45" s="10" t="s">
        <v>37</v>
      </c>
      <c r="AI45" s="10" t="s">
        <v>112</v>
      </c>
      <c r="AJ45" s="10"/>
      <c r="AK45" s="11" t="s">
        <v>56</v>
      </c>
      <c r="AL45" s="11"/>
      <c r="AM45" s="11"/>
      <c r="AN45" s="10" t="s">
        <v>37</v>
      </c>
      <c r="AO45" s="11" t="s">
        <v>39</v>
      </c>
      <c r="AP45" s="11" t="s">
        <v>113</v>
      </c>
    </row>
    <row r="46" spans="1:42">
      <c r="A46" s="116"/>
      <c r="B46" s="116"/>
      <c r="C46" s="116"/>
      <c r="D46" s="116"/>
      <c r="E46" s="116"/>
      <c r="F46" s="116"/>
      <c r="G46" s="52" t="s">
        <v>41</v>
      </c>
      <c r="H46" s="53" t="s">
        <v>42</v>
      </c>
      <c r="I46" s="54" t="s">
        <v>114</v>
      </c>
      <c r="J46" s="117"/>
      <c r="K46" s="117"/>
      <c r="L46" s="117"/>
      <c r="M46" s="63" t="s">
        <v>115</v>
      </c>
      <c r="N46" s="45" t="s">
        <v>37</v>
      </c>
      <c r="O46" s="63" t="s">
        <v>116</v>
      </c>
      <c r="P46" s="63" t="s">
        <v>45</v>
      </c>
      <c r="Q46" s="10"/>
      <c r="R46" s="10"/>
      <c r="S46" s="63" t="s">
        <v>60</v>
      </c>
      <c r="T46" s="63" t="s">
        <v>115</v>
      </c>
      <c r="U46" s="63" t="s">
        <v>117</v>
      </c>
      <c r="V46" s="10"/>
      <c r="W46" s="10"/>
      <c r="X46" s="10"/>
      <c r="Y46" s="63" t="s">
        <v>60</v>
      </c>
      <c r="Z46" s="63" t="s">
        <v>115</v>
      </c>
      <c r="AA46" s="63" t="s">
        <v>117</v>
      </c>
      <c r="AB46" s="10"/>
      <c r="AC46" s="10"/>
      <c r="AD46" s="10"/>
      <c r="AE46" s="63" t="s">
        <v>60</v>
      </c>
      <c r="AF46" s="63" t="s">
        <v>115</v>
      </c>
      <c r="AG46" s="63" t="s">
        <v>117</v>
      </c>
      <c r="AH46" s="10"/>
      <c r="AI46" s="10"/>
      <c r="AJ46" s="10"/>
      <c r="AK46" s="63" t="s">
        <v>60</v>
      </c>
      <c r="AL46" s="63" t="s">
        <v>115</v>
      </c>
      <c r="AM46" s="63" t="s">
        <v>117</v>
      </c>
      <c r="AN46" s="10"/>
      <c r="AO46" s="11"/>
      <c r="AP46" s="11"/>
    </row>
    <row r="47" spans="1:42">
      <c r="A47" s="45" t="s">
        <v>124</v>
      </c>
      <c r="B47" s="10" t="s">
        <v>125</v>
      </c>
      <c r="C47" s="10"/>
      <c r="D47" s="10"/>
      <c r="E47" s="45"/>
      <c r="F47" s="45"/>
      <c r="G47" s="45"/>
      <c r="H47" s="45"/>
      <c r="I47" s="45"/>
      <c r="J47" s="45"/>
      <c r="K47" s="45"/>
      <c r="L47" s="10"/>
      <c r="M47" s="10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ht="48" customHeight="1">
      <c r="A48" s="45" t="s">
        <v>126</v>
      </c>
      <c r="B48" s="63" t="s">
        <v>127</v>
      </c>
      <c r="C48" s="45"/>
      <c r="D48" s="45"/>
      <c r="E48" s="45"/>
      <c r="F48" s="45"/>
      <c r="G48" s="45"/>
      <c r="H48" s="45"/>
      <c r="I48" s="45"/>
      <c r="J48" s="45"/>
      <c r="K48" s="45"/>
      <c r="L48" s="118"/>
      <c r="M48" s="118"/>
      <c r="N48" s="45"/>
      <c r="O48" s="45"/>
      <c r="P48" s="45">
        <f>141-6</f>
        <v>135</v>
      </c>
      <c r="Q48" s="45"/>
      <c r="R48" s="45"/>
      <c r="S48" s="45"/>
      <c r="T48" s="45"/>
      <c r="U48" s="45"/>
      <c r="V48" s="45">
        <v>7</v>
      </c>
      <c r="W48" s="45"/>
      <c r="X48" s="45"/>
      <c r="Y48" s="45"/>
      <c r="Z48" s="45"/>
      <c r="AA48" s="45"/>
      <c r="AB48" s="45">
        <v>25</v>
      </c>
      <c r="AC48" s="45"/>
      <c r="AD48" s="45"/>
      <c r="AE48" s="45"/>
      <c r="AF48" s="45"/>
      <c r="AG48" s="45"/>
      <c r="AH48" s="45">
        <v>47</v>
      </c>
      <c r="AI48" s="45"/>
      <c r="AJ48" s="45"/>
      <c r="AK48" s="45"/>
      <c r="AL48" s="45"/>
      <c r="AM48" s="45"/>
      <c r="AN48" s="45">
        <v>56</v>
      </c>
      <c r="AO48" s="45">
        <v>4860</v>
      </c>
      <c r="AP48" s="45"/>
    </row>
    <row r="49" spans="1:42" s="40" customFormat="1" ht="15" customHeight="1">
      <c r="A49" s="56"/>
      <c r="B49" s="61" t="s">
        <v>60</v>
      </c>
      <c r="C49" s="56"/>
      <c r="D49" s="56"/>
      <c r="E49" s="43"/>
      <c r="F49" s="43"/>
      <c r="G49" s="51"/>
      <c r="H49" s="59"/>
      <c r="I49" s="59"/>
      <c r="J49" s="59"/>
      <c r="K49" s="59"/>
      <c r="L49" s="62"/>
      <c r="M49" s="62"/>
      <c r="N49" s="60"/>
      <c r="O49" s="51"/>
      <c r="P49" s="56">
        <f>V49+AB49+AH49+AN49</f>
        <v>135</v>
      </c>
      <c r="Q49" s="57"/>
      <c r="R49" s="58"/>
      <c r="S49" s="51"/>
      <c r="T49" s="59"/>
      <c r="U49" s="60"/>
      <c r="V49" s="56">
        <f>V48</f>
        <v>7</v>
      </c>
      <c r="W49" s="57"/>
      <c r="X49" s="58"/>
      <c r="Y49" s="51"/>
      <c r="Z49" s="59"/>
      <c r="AA49" s="60"/>
      <c r="AB49" s="56">
        <f>AB48</f>
        <v>25</v>
      </c>
      <c r="AC49" s="57"/>
      <c r="AD49" s="58"/>
      <c r="AE49" s="51"/>
      <c r="AF49" s="59"/>
      <c r="AG49" s="56"/>
      <c r="AH49" s="56">
        <f>AH48</f>
        <v>47</v>
      </c>
      <c r="AI49" s="57"/>
      <c r="AJ49" s="58"/>
      <c r="AK49" s="51"/>
      <c r="AL49" s="59"/>
      <c r="AM49" s="56"/>
      <c r="AN49" s="56">
        <f>AN48</f>
        <v>56</v>
      </c>
      <c r="AO49" s="56">
        <f>AO48</f>
        <v>4860</v>
      </c>
      <c r="AP49" s="56"/>
    </row>
    <row r="50" spans="1:42" ht="11.25" customHeight="1">
      <c r="A50" s="116" t="s">
        <v>33</v>
      </c>
      <c r="B50" s="116" t="s">
        <v>34</v>
      </c>
      <c r="C50" s="116" t="s">
        <v>128</v>
      </c>
      <c r="D50" s="116" t="s">
        <v>111</v>
      </c>
      <c r="E50" s="10" t="s">
        <v>129</v>
      </c>
      <c r="F50" s="10" t="s">
        <v>130</v>
      </c>
      <c r="G50" s="10" t="s">
        <v>36</v>
      </c>
      <c r="H50" s="10"/>
      <c r="I50" s="10"/>
      <c r="J50" s="10"/>
      <c r="K50" s="10"/>
      <c r="L50" s="10"/>
      <c r="M50" s="10"/>
      <c r="N50" s="10"/>
      <c r="O50" s="11" t="s">
        <v>37</v>
      </c>
      <c r="P50" s="11"/>
      <c r="Q50" s="10" t="s">
        <v>112</v>
      </c>
      <c r="R50" s="10"/>
      <c r="S50" s="11" t="s">
        <v>56</v>
      </c>
      <c r="T50" s="11"/>
      <c r="U50" s="11"/>
      <c r="V50" s="10" t="s">
        <v>37</v>
      </c>
      <c r="W50" s="10" t="s">
        <v>112</v>
      </c>
      <c r="X50" s="10"/>
      <c r="Y50" s="11" t="s">
        <v>56</v>
      </c>
      <c r="Z50" s="11"/>
      <c r="AA50" s="11"/>
      <c r="AB50" s="10" t="s">
        <v>37</v>
      </c>
      <c r="AC50" s="10" t="s">
        <v>112</v>
      </c>
      <c r="AD50" s="10"/>
      <c r="AE50" s="11" t="s">
        <v>56</v>
      </c>
      <c r="AF50" s="11"/>
      <c r="AG50" s="11"/>
      <c r="AH50" s="10" t="s">
        <v>37</v>
      </c>
      <c r="AI50" s="10" t="s">
        <v>112</v>
      </c>
      <c r="AJ50" s="10"/>
      <c r="AK50" s="11" t="s">
        <v>56</v>
      </c>
      <c r="AL50" s="11"/>
      <c r="AM50" s="11"/>
      <c r="AN50" s="10" t="s">
        <v>37</v>
      </c>
      <c r="AO50" s="11" t="s">
        <v>39</v>
      </c>
      <c r="AP50" s="11" t="s">
        <v>113</v>
      </c>
    </row>
    <row r="51" spans="1:42">
      <c r="A51" s="116"/>
      <c r="B51" s="116"/>
      <c r="C51" s="116"/>
      <c r="D51" s="116"/>
      <c r="E51" s="10"/>
      <c r="F51" s="10"/>
      <c r="G51" s="54" t="s">
        <v>41</v>
      </c>
      <c r="H51" s="54" t="s">
        <v>42</v>
      </c>
      <c r="I51" s="54" t="s">
        <v>114</v>
      </c>
      <c r="J51" s="117"/>
      <c r="K51" s="117"/>
      <c r="L51" s="117"/>
      <c r="M51" s="63" t="s">
        <v>115</v>
      </c>
      <c r="N51" s="45" t="s">
        <v>37</v>
      </c>
      <c r="O51" s="63" t="s">
        <v>116</v>
      </c>
      <c r="P51" s="63" t="s">
        <v>45</v>
      </c>
      <c r="Q51" s="10"/>
      <c r="R51" s="10"/>
      <c r="S51" s="63" t="s">
        <v>60</v>
      </c>
      <c r="T51" s="63" t="s">
        <v>115</v>
      </c>
      <c r="U51" s="63" t="s">
        <v>117</v>
      </c>
      <c r="V51" s="10"/>
      <c r="W51" s="10"/>
      <c r="X51" s="10"/>
      <c r="Y51" s="63" t="s">
        <v>60</v>
      </c>
      <c r="Z51" s="63" t="s">
        <v>115</v>
      </c>
      <c r="AA51" s="63" t="s">
        <v>117</v>
      </c>
      <c r="AB51" s="10"/>
      <c r="AC51" s="10"/>
      <c r="AD51" s="10"/>
      <c r="AE51" s="63" t="s">
        <v>60</v>
      </c>
      <c r="AF51" s="63" t="s">
        <v>115</v>
      </c>
      <c r="AG51" s="63" t="s">
        <v>117</v>
      </c>
      <c r="AH51" s="10"/>
      <c r="AI51" s="10"/>
      <c r="AJ51" s="10"/>
      <c r="AK51" s="63" t="s">
        <v>60</v>
      </c>
      <c r="AL51" s="63" t="s">
        <v>115</v>
      </c>
      <c r="AM51" s="63" t="s">
        <v>117</v>
      </c>
      <c r="AN51" s="10"/>
      <c r="AO51" s="11"/>
      <c r="AP51" s="11"/>
    </row>
    <row r="52" spans="1:42">
      <c r="A52" s="45" t="s">
        <v>131</v>
      </c>
      <c r="B52" s="10" t="s">
        <v>132</v>
      </c>
      <c r="C52" s="10"/>
      <c r="D52" s="10"/>
      <c r="E52" s="10"/>
      <c r="F52" s="10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10"/>
      <c r="AD52" s="10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ht="12" customHeight="1">
      <c r="A53" s="10" t="s">
        <v>33</v>
      </c>
      <c r="B53" s="10" t="s">
        <v>34</v>
      </c>
      <c r="C53" s="10"/>
      <c r="D53" s="10"/>
      <c r="E53" s="10" t="s">
        <v>129</v>
      </c>
      <c r="F53" s="10" t="s">
        <v>130</v>
      </c>
      <c r="G53" s="10" t="s">
        <v>36</v>
      </c>
      <c r="H53" s="10"/>
      <c r="I53" s="10"/>
      <c r="J53" s="10"/>
      <c r="K53" s="10"/>
      <c r="L53" s="10"/>
      <c r="M53" s="10"/>
      <c r="N53" s="10"/>
      <c r="O53" s="11" t="s">
        <v>37</v>
      </c>
      <c r="P53" s="11"/>
      <c r="Q53" s="10" t="s">
        <v>112</v>
      </c>
      <c r="R53" s="10"/>
      <c r="S53" s="11" t="s">
        <v>56</v>
      </c>
      <c r="T53" s="11"/>
      <c r="U53" s="11"/>
      <c r="V53" s="10" t="s">
        <v>37</v>
      </c>
      <c r="W53" s="10" t="s">
        <v>112</v>
      </c>
      <c r="X53" s="10"/>
      <c r="Y53" s="11" t="s">
        <v>56</v>
      </c>
      <c r="Z53" s="11"/>
      <c r="AA53" s="11"/>
      <c r="AB53" s="10" t="s">
        <v>37</v>
      </c>
      <c r="AC53" s="10" t="s">
        <v>112</v>
      </c>
      <c r="AD53" s="10"/>
      <c r="AE53" s="11" t="s">
        <v>56</v>
      </c>
      <c r="AF53" s="11"/>
      <c r="AG53" s="11"/>
      <c r="AH53" s="10" t="s">
        <v>37</v>
      </c>
      <c r="AI53" s="10" t="s">
        <v>112</v>
      </c>
      <c r="AJ53" s="10"/>
      <c r="AK53" s="11" t="s">
        <v>56</v>
      </c>
      <c r="AL53" s="11"/>
      <c r="AM53" s="11"/>
      <c r="AN53" s="10" t="s">
        <v>37</v>
      </c>
      <c r="AO53" s="11" t="s">
        <v>39</v>
      </c>
      <c r="AP53" s="11" t="s">
        <v>113</v>
      </c>
    </row>
    <row r="54" spans="1:42" ht="12" customHeight="1">
      <c r="A54" s="10"/>
      <c r="B54" s="10"/>
      <c r="C54" s="10"/>
      <c r="D54" s="10"/>
      <c r="E54" s="10"/>
      <c r="F54" s="10"/>
      <c r="G54" s="54" t="s">
        <v>41</v>
      </c>
      <c r="H54" s="54" t="s">
        <v>42</v>
      </c>
      <c r="I54" s="54" t="s">
        <v>114</v>
      </c>
      <c r="J54" s="117"/>
      <c r="K54" s="117"/>
      <c r="L54" s="117"/>
      <c r="M54" s="63" t="s">
        <v>115</v>
      </c>
      <c r="N54" s="45" t="s">
        <v>37</v>
      </c>
      <c r="O54" s="63" t="s">
        <v>116</v>
      </c>
      <c r="P54" s="63" t="s">
        <v>45</v>
      </c>
      <c r="Q54" s="10"/>
      <c r="R54" s="10"/>
      <c r="S54" s="63" t="s">
        <v>60</v>
      </c>
      <c r="T54" s="63" t="s">
        <v>115</v>
      </c>
      <c r="U54" s="63" t="s">
        <v>117</v>
      </c>
      <c r="V54" s="10"/>
      <c r="W54" s="10"/>
      <c r="X54" s="10"/>
      <c r="Y54" s="63" t="s">
        <v>60</v>
      </c>
      <c r="Z54" s="63" t="s">
        <v>115</v>
      </c>
      <c r="AA54" s="63" t="s">
        <v>117</v>
      </c>
      <c r="AB54" s="10"/>
      <c r="AC54" s="10"/>
      <c r="AD54" s="10"/>
      <c r="AE54" s="63" t="s">
        <v>60</v>
      </c>
      <c r="AF54" s="63" t="s">
        <v>115</v>
      </c>
      <c r="AG54" s="63" t="s">
        <v>117</v>
      </c>
      <c r="AH54" s="10"/>
      <c r="AI54" s="10"/>
      <c r="AJ54" s="10"/>
      <c r="AK54" s="63" t="s">
        <v>60</v>
      </c>
      <c r="AL54" s="63" t="s">
        <v>115</v>
      </c>
      <c r="AM54" s="63" t="s">
        <v>117</v>
      </c>
      <c r="AN54" s="10"/>
      <c r="AO54" s="11"/>
      <c r="AP54" s="11"/>
    </row>
    <row r="55" spans="1:42" ht="23.25" customHeight="1">
      <c r="A55" s="45" t="s">
        <v>133</v>
      </c>
      <c r="B55" s="11" t="s">
        <v>134</v>
      </c>
      <c r="C55" s="11"/>
      <c r="D55" s="11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10"/>
      <c r="AD55" s="10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>
      <c r="A56" s="45" t="s">
        <v>135</v>
      </c>
      <c r="B56" s="10" t="s">
        <v>136</v>
      </c>
      <c r="C56" s="10"/>
      <c r="D56" s="10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>
        <v>3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10"/>
      <c r="AD56" s="10"/>
      <c r="AE56" s="45"/>
      <c r="AF56" s="45"/>
      <c r="AG56" s="45"/>
      <c r="AH56" s="45"/>
      <c r="AI56" s="45"/>
      <c r="AJ56" s="45"/>
      <c r="AK56" s="45"/>
      <c r="AL56" s="45"/>
      <c r="AM56" s="45"/>
      <c r="AN56" s="45">
        <v>3</v>
      </c>
      <c r="AO56" s="45">
        <v>108</v>
      </c>
      <c r="AP56" s="45"/>
    </row>
    <row r="57" spans="1:42" s="40" customFormat="1">
      <c r="A57" s="56"/>
      <c r="B57" s="56" t="s">
        <v>60</v>
      </c>
      <c r="C57" s="56"/>
      <c r="D57" s="56"/>
      <c r="E57" s="57"/>
      <c r="F57" s="58"/>
      <c r="G57" s="51"/>
      <c r="H57" s="59"/>
      <c r="I57" s="59"/>
      <c r="J57" s="59"/>
      <c r="K57" s="59"/>
      <c r="L57" s="59"/>
      <c r="M57" s="59"/>
      <c r="N57" s="60"/>
      <c r="O57" s="51"/>
      <c r="P57" s="56">
        <f>P56</f>
        <v>3</v>
      </c>
      <c r="Q57" s="57"/>
      <c r="R57" s="58"/>
      <c r="S57" s="51"/>
      <c r="T57" s="59"/>
      <c r="U57" s="60"/>
      <c r="V57" s="56">
        <f>V56</f>
        <v>0</v>
      </c>
      <c r="W57" s="57"/>
      <c r="X57" s="58"/>
      <c r="Y57" s="51"/>
      <c r="Z57" s="59"/>
      <c r="AA57" s="60"/>
      <c r="AB57" s="56">
        <f>AB56</f>
        <v>0</v>
      </c>
      <c r="AC57" s="57"/>
      <c r="AD57" s="58"/>
      <c r="AE57" s="51"/>
      <c r="AF57" s="59"/>
      <c r="AG57" s="60"/>
      <c r="AH57" s="56">
        <f>AH56</f>
        <v>0</v>
      </c>
      <c r="AI57" s="57"/>
      <c r="AJ57" s="58"/>
      <c r="AK57" s="51"/>
      <c r="AL57" s="59"/>
      <c r="AM57" s="60"/>
      <c r="AN57" s="56">
        <f>AN56</f>
        <v>3</v>
      </c>
      <c r="AO57" s="56">
        <f>AO56</f>
        <v>108</v>
      </c>
      <c r="AP57" s="56"/>
    </row>
    <row r="58" spans="1:42" ht="12" customHeight="1">
      <c r="A58" s="10" t="s">
        <v>33</v>
      </c>
      <c r="B58" s="10" t="s">
        <v>34</v>
      </c>
      <c r="C58" s="10" t="s">
        <v>128</v>
      </c>
      <c r="D58" s="10" t="s">
        <v>111</v>
      </c>
      <c r="E58" s="10"/>
      <c r="F58" s="10"/>
      <c r="G58" s="10" t="s">
        <v>36</v>
      </c>
      <c r="H58" s="10"/>
      <c r="I58" s="10"/>
      <c r="J58" s="10"/>
      <c r="K58" s="10"/>
      <c r="L58" s="10"/>
      <c r="M58" s="10"/>
      <c r="N58" s="10"/>
      <c r="O58" s="11" t="s">
        <v>37</v>
      </c>
      <c r="P58" s="11"/>
      <c r="Q58" s="10" t="s">
        <v>112</v>
      </c>
      <c r="R58" s="10"/>
      <c r="S58" s="11" t="s">
        <v>56</v>
      </c>
      <c r="T58" s="11"/>
      <c r="U58" s="11"/>
      <c r="V58" s="10" t="s">
        <v>37</v>
      </c>
      <c r="W58" s="10" t="s">
        <v>112</v>
      </c>
      <c r="X58" s="10"/>
      <c r="Y58" s="11" t="s">
        <v>56</v>
      </c>
      <c r="Z58" s="11"/>
      <c r="AA58" s="11"/>
      <c r="AB58" s="10" t="s">
        <v>37</v>
      </c>
      <c r="AC58" s="10" t="s">
        <v>112</v>
      </c>
      <c r="AD58" s="10"/>
      <c r="AE58" s="11" t="s">
        <v>56</v>
      </c>
      <c r="AF58" s="11"/>
      <c r="AG58" s="11"/>
      <c r="AH58" s="10" t="s">
        <v>37</v>
      </c>
      <c r="AI58" s="10" t="s">
        <v>112</v>
      </c>
      <c r="AJ58" s="10"/>
      <c r="AK58" s="11" t="s">
        <v>56</v>
      </c>
      <c r="AL58" s="11"/>
      <c r="AM58" s="11"/>
      <c r="AN58" s="10" t="s">
        <v>37</v>
      </c>
      <c r="AO58" s="11" t="s">
        <v>39</v>
      </c>
      <c r="AP58" s="11" t="s">
        <v>113</v>
      </c>
    </row>
    <row r="59" spans="1:42">
      <c r="A59" s="10"/>
      <c r="B59" s="10"/>
      <c r="C59" s="10"/>
      <c r="D59" s="10"/>
      <c r="E59" s="10"/>
      <c r="F59" s="10"/>
      <c r="G59" s="54" t="s">
        <v>41</v>
      </c>
      <c r="H59" s="54" t="s">
        <v>42</v>
      </c>
      <c r="I59" s="54" t="s">
        <v>114</v>
      </c>
      <c r="J59" s="11"/>
      <c r="K59" s="11"/>
      <c r="L59" s="11"/>
      <c r="M59" s="63" t="s">
        <v>115</v>
      </c>
      <c r="N59" s="45" t="s">
        <v>37</v>
      </c>
      <c r="O59" s="63" t="s">
        <v>116</v>
      </c>
      <c r="P59" s="63" t="s">
        <v>45</v>
      </c>
      <c r="Q59" s="10"/>
      <c r="R59" s="10"/>
      <c r="S59" s="63" t="s">
        <v>60</v>
      </c>
      <c r="T59" s="63" t="s">
        <v>115</v>
      </c>
      <c r="U59" s="63" t="s">
        <v>117</v>
      </c>
      <c r="V59" s="10"/>
      <c r="W59" s="10"/>
      <c r="X59" s="10"/>
      <c r="Y59" s="63" t="s">
        <v>60</v>
      </c>
      <c r="Z59" s="63" t="s">
        <v>115</v>
      </c>
      <c r="AA59" s="63" t="s">
        <v>117</v>
      </c>
      <c r="AB59" s="10"/>
      <c r="AC59" s="10"/>
      <c r="AD59" s="10"/>
      <c r="AE59" s="63" t="s">
        <v>60</v>
      </c>
      <c r="AF59" s="63" t="s">
        <v>115</v>
      </c>
      <c r="AG59" s="63" t="s">
        <v>117</v>
      </c>
      <c r="AH59" s="10"/>
      <c r="AI59" s="10"/>
      <c r="AJ59" s="10"/>
      <c r="AK59" s="63" t="s">
        <v>60</v>
      </c>
      <c r="AL59" s="63" t="s">
        <v>115</v>
      </c>
      <c r="AM59" s="63" t="s">
        <v>117</v>
      </c>
      <c r="AN59" s="10"/>
      <c r="AO59" s="11"/>
      <c r="AP59" s="11"/>
    </row>
    <row r="60" spans="1:42" ht="37.5" customHeight="1">
      <c r="A60" s="45" t="s">
        <v>137</v>
      </c>
      <c r="B60" s="11" t="s">
        <v>138</v>
      </c>
      <c r="C60" s="11"/>
      <c r="D60" s="11"/>
      <c r="E60" s="10"/>
      <c r="F60" s="10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ht="84.75" customHeight="1">
      <c r="A61" s="45" t="s">
        <v>139</v>
      </c>
      <c r="B61" s="63" t="s">
        <v>138</v>
      </c>
      <c r="C61" s="45" t="s">
        <v>128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>
        <v>6</v>
      </c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>
        <v>6</v>
      </c>
      <c r="AO61" s="45">
        <v>216</v>
      </c>
      <c r="AP61" s="45"/>
    </row>
    <row r="62" spans="1:42" s="40" customFormat="1">
      <c r="A62" s="43"/>
      <c r="B62" s="43" t="s">
        <v>60</v>
      </c>
      <c r="C62" s="43"/>
      <c r="D62" s="43"/>
      <c r="E62" s="51"/>
      <c r="F62" s="60"/>
      <c r="G62" s="51"/>
      <c r="H62" s="59"/>
      <c r="I62" s="59"/>
      <c r="J62" s="59"/>
      <c r="K62" s="59"/>
      <c r="L62" s="59"/>
      <c r="M62" s="59"/>
      <c r="N62" s="60"/>
      <c r="O62" s="51"/>
      <c r="P62" s="43">
        <f>P61</f>
        <v>6</v>
      </c>
      <c r="Q62" s="51"/>
      <c r="R62" s="60"/>
      <c r="S62" s="51"/>
      <c r="T62" s="59"/>
      <c r="U62" s="60"/>
      <c r="V62" s="43">
        <f>V61</f>
        <v>0</v>
      </c>
      <c r="W62" s="51"/>
      <c r="X62" s="60"/>
      <c r="Y62" s="51"/>
      <c r="Z62" s="59"/>
      <c r="AA62" s="60"/>
      <c r="AB62" s="43">
        <f>AB61</f>
        <v>0</v>
      </c>
      <c r="AC62" s="51"/>
      <c r="AD62" s="60"/>
      <c r="AE62" s="51"/>
      <c r="AF62" s="59"/>
      <c r="AG62" s="60"/>
      <c r="AH62" s="43">
        <f>AH61</f>
        <v>0</v>
      </c>
      <c r="AI62" s="51"/>
      <c r="AJ62" s="60"/>
      <c r="AK62" s="51"/>
      <c r="AL62" s="59"/>
      <c r="AM62" s="60"/>
      <c r="AN62" s="43">
        <f>AN61</f>
        <v>6</v>
      </c>
      <c r="AO62" s="43">
        <f>AO61</f>
        <v>216</v>
      </c>
      <c r="AP62" s="43"/>
    </row>
    <row r="64" spans="1:42">
      <c r="A64" s="64" t="s">
        <v>140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1:19">
      <c r="A65" s="48" t="s">
        <v>141</v>
      </c>
      <c r="B65" s="48" t="s">
        <v>142</v>
      </c>
      <c r="C65" s="48" t="s">
        <v>143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 t="s">
        <v>144</v>
      </c>
      <c r="P65" s="48"/>
      <c r="Q65" s="48"/>
      <c r="R65" s="48"/>
      <c r="S65" s="48"/>
    </row>
    <row r="66" spans="1:19">
      <c r="A66" s="48" t="s">
        <v>145</v>
      </c>
      <c r="B66" s="48" t="s">
        <v>146</v>
      </c>
      <c r="C66" s="48" t="s">
        <v>147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 t="s">
        <v>148</v>
      </c>
      <c r="P66" s="48"/>
      <c r="Q66" s="48" t="s">
        <v>149</v>
      </c>
      <c r="R66" s="48"/>
      <c r="S66" s="48" t="s">
        <v>142</v>
      </c>
    </row>
    <row r="67" spans="1:19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 t="s">
        <v>150</v>
      </c>
      <c r="R67" s="48"/>
      <c r="S67" s="48" t="s">
        <v>146</v>
      </c>
    </row>
    <row r="68" spans="1:19">
      <c r="A68" s="48"/>
      <c r="B68" s="48"/>
      <c r="C68" s="48"/>
      <c r="D68" s="48"/>
      <c r="E68" s="48" t="s">
        <v>142</v>
      </c>
      <c r="F68" s="48"/>
      <c r="G68" s="48"/>
      <c r="H68" s="48" t="s">
        <v>144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 t="s">
        <v>143</v>
      </c>
    </row>
    <row r="69" spans="1:19">
      <c r="A69" s="48"/>
      <c r="B69" s="48"/>
      <c r="C69" s="48"/>
      <c r="D69" s="48"/>
      <c r="E69" s="48" t="s">
        <v>146</v>
      </c>
      <c r="F69" s="48"/>
      <c r="G69" s="48"/>
      <c r="H69" s="48" t="s">
        <v>148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 t="s">
        <v>147</v>
      </c>
    </row>
    <row r="70" spans="1:19">
      <c r="A70" s="48"/>
      <c r="B70" s="48"/>
      <c r="C70" s="48"/>
      <c r="D70" s="48"/>
      <c r="E70" s="48" t="s">
        <v>143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>
      <c r="A71" s="48"/>
      <c r="B71" s="48"/>
      <c r="C71" s="48"/>
      <c r="D71" s="48"/>
      <c r="E71" s="48" t="s">
        <v>147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</sheetData>
  <mergeCells count="198">
    <mergeCell ref="AK58:AM58"/>
    <mergeCell ref="AN58:AN59"/>
    <mergeCell ref="AO58:AO59"/>
    <mergeCell ref="AP58:AP59"/>
    <mergeCell ref="J59:L59"/>
    <mergeCell ref="B60:D60"/>
    <mergeCell ref="E60:F60"/>
    <mergeCell ref="AO53:AO54"/>
    <mergeCell ref="AP53:AP54"/>
    <mergeCell ref="J54:L54"/>
    <mergeCell ref="B55:D55"/>
    <mergeCell ref="AC55:AD55"/>
    <mergeCell ref="B56:D56"/>
    <mergeCell ref="AC56:AD56"/>
    <mergeCell ref="A58:A59"/>
    <mergeCell ref="B58:B59"/>
    <mergeCell ref="C58:C59"/>
    <mergeCell ref="D58:D59"/>
    <mergeCell ref="E58:F59"/>
    <mergeCell ref="G58:N58"/>
    <mergeCell ref="O58:P58"/>
    <mergeCell ref="Q58:R59"/>
    <mergeCell ref="S58:U58"/>
    <mergeCell ref="V58:V59"/>
    <mergeCell ref="W58:X59"/>
    <mergeCell ref="Y58:AA58"/>
    <mergeCell ref="AB58:AB59"/>
    <mergeCell ref="AC58:AD59"/>
    <mergeCell ref="AE58:AG58"/>
    <mergeCell ref="AH58:AH59"/>
    <mergeCell ref="AI58:AJ59"/>
    <mergeCell ref="W53:X54"/>
    <mergeCell ref="Y53:AA53"/>
    <mergeCell ref="AB53:AB54"/>
    <mergeCell ref="AC53:AD54"/>
    <mergeCell ref="AE53:AG53"/>
    <mergeCell ref="AH53:AH54"/>
    <mergeCell ref="AI53:AJ54"/>
    <mergeCell ref="AK53:AM53"/>
    <mergeCell ref="AN53:AN54"/>
    <mergeCell ref="A53:A54"/>
    <mergeCell ref="B53:D54"/>
    <mergeCell ref="E53:E54"/>
    <mergeCell ref="F53:F54"/>
    <mergeCell ref="G53:N53"/>
    <mergeCell ref="O53:P53"/>
    <mergeCell ref="Q53:R54"/>
    <mergeCell ref="S53:U53"/>
    <mergeCell ref="V53:V54"/>
    <mergeCell ref="AI50:AJ51"/>
    <mergeCell ref="AK50:AM50"/>
    <mergeCell ref="AN50:AN51"/>
    <mergeCell ref="AO50:AO51"/>
    <mergeCell ref="AP50:AP51"/>
    <mergeCell ref="J51:L51"/>
    <mergeCell ref="B52:D52"/>
    <mergeCell ref="E52:F52"/>
    <mergeCell ref="AC52:AD52"/>
    <mergeCell ref="AN45:AN46"/>
    <mergeCell ref="AO45:AO46"/>
    <mergeCell ref="AP45:AP46"/>
    <mergeCell ref="J46:L46"/>
    <mergeCell ref="B47:D47"/>
    <mergeCell ref="L47:M47"/>
    <mergeCell ref="L48:M48"/>
    <mergeCell ref="A50:A51"/>
    <mergeCell ref="B50:B51"/>
    <mergeCell ref="C50:C51"/>
    <mergeCell ref="D50:D51"/>
    <mergeCell ref="E50:E51"/>
    <mergeCell ref="F50:F51"/>
    <mergeCell ref="G50:N50"/>
    <mergeCell ref="O50:P50"/>
    <mergeCell ref="Q50:R51"/>
    <mergeCell ref="S50:U50"/>
    <mergeCell ref="V50:V51"/>
    <mergeCell ref="W50:X51"/>
    <mergeCell ref="Y50:AA50"/>
    <mergeCell ref="AB50:AB51"/>
    <mergeCell ref="AC50:AD51"/>
    <mergeCell ref="AE50:AG50"/>
    <mergeCell ref="AH50:AH51"/>
    <mergeCell ref="V45:V46"/>
    <mergeCell ref="W45:X46"/>
    <mergeCell ref="Y45:AA45"/>
    <mergeCell ref="AB45:AB46"/>
    <mergeCell ref="AC45:AD46"/>
    <mergeCell ref="AE45:AG45"/>
    <mergeCell ref="AH45:AH46"/>
    <mergeCell ref="AI45:AJ46"/>
    <mergeCell ref="AK45:AM45"/>
    <mergeCell ref="J43:M43"/>
    <mergeCell ref="S43:U43"/>
    <mergeCell ref="A45:A46"/>
    <mergeCell ref="B45:B46"/>
    <mergeCell ref="C45:C46"/>
    <mergeCell ref="D45:D46"/>
    <mergeCell ref="E45:F46"/>
    <mergeCell ref="G45:N45"/>
    <mergeCell ref="O45:P45"/>
    <mergeCell ref="Q45:R46"/>
    <mergeCell ref="S45:U45"/>
    <mergeCell ref="AN39:AN40"/>
    <mergeCell ref="AO39:AO40"/>
    <mergeCell ref="AP39:AP40"/>
    <mergeCell ref="J40:L40"/>
    <mergeCell ref="B41:D41"/>
    <mergeCell ref="J41:M41"/>
    <mergeCell ref="S41:U41"/>
    <mergeCell ref="J42:M42"/>
    <mergeCell ref="S42:U42"/>
    <mergeCell ref="V39:V40"/>
    <mergeCell ref="W39:X40"/>
    <mergeCell ref="Y39:AA39"/>
    <mergeCell ref="AB39:AB40"/>
    <mergeCell ref="AC39:AD40"/>
    <mergeCell ref="AE39:AG39"/>
    <mergeCell ref="AH39:AH40"/>
    <mergeCell ref="AI39:AJ40"/>
    <mergeCell ref="AK39:AM39"/>
    <mergeCell ref="B33:D33"/>
    <mergeCell ref="B34:D34"/>
    <mergeCell ref="B35:D35"/>
    <mergeCell ref="B36:D36"/>
    <mergeCell ref="B37:D37"/>
    <mergeCell ref="B38:D38"/>
    <mergeCell ref="J38:M38"/>
    <mergeCell ref="S38:U38"/>
    <mergeCell ref="A39:A40"/>
    <mergeCell ref="B39:B40"/>
    <mergeCell ref="C39:C40"/>
    <mergeCell ref="D39:D40"/>
    <mergeCell ref="E39:F40"/>
    <mergeCell ref="G39:N39"/>
    <mergeCell ref="O39:P39"/>
    <mergeCell ref="Q39:R40"/>
    <mergeCell ref="S39:U39"/>
    <mergeCell ref="A27:A28"/>
    <mergeCell ref="B27:D27"/>
    <mergeCell ref="B28:D28"/>
    <mergeCell ref="A29:A30"/>
    <mergeCell ref="B29:D29"/>
    <mergeCell ref="B30:D30"/>
    <mergeCell ref="A31:A32"/>
    <mergeCell ref="B31:D31"/>
    <mergeCell ref="B32:D32"/>
    <mergeCell ref="B18:D18"/>
    <mergeCell ref="B19:D19"/>
    <mergeCell ref="B20:D20"/>
    <mergeCell ref="B21:D21"/>
    <mergeCell ref="B22:D22"/>
    <mergeCell ref="B23:D23"/>
    <mergeCell ref="B24:D24"/>
    <mergeCell ref="A25:A26"/>
    <mergeCell ref="B25:D25"/>
    <mergeCell ref="B26:D2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AP5:AP8"/>
    <mergeCell ref="G6:G8"/>
    <mergeCell ref="H6:H8"/>
    <mergeCell ref="I6:N6"/>
    <mergeCell ref="O6:O8"/>
    <mergeCell ref="P6:P8"/>
    <mergeCell ref="Q6:V6"/>
    <mergeCell ref="W6:AB6"/>
    <mergeCell ref="AC6:AH6"/>
    <mergeCell ref="AI6:AN6"/>
    <mergeCell ref="I7:I8"/>
    <mergeCell ref="J7:L7"/>
    <mergeCell ref="M7:M8"/>
    <mergeCell ref="N7:N8"/>
    <mergeCell ref="Q7:U7"/>
    <mergeCell ref="V7:V8"/>
    <mergeCell ref="W7:AA7"/>
    <mergeCell ref="AB7:AB8"/>
    <mergeCell ref="AC7:AG7"/>
    <mergeCell ref="AH7:AH8"/>
    <mergeCell ref="AI7:AM7"/>
    <mergeCell ref="AN7:AN8"/>
    <mergeCell ref="A3:AO3"/>
    <mergeCell ref="A4:AO4"/>
    <mergeCell ref="A5:A8"/>
    <mergeCell ref="B5:D8"/>
    <mergeCell ref="E5:F6"/>
    <mergeCell ref="G5:N5"/>
    <mergeCell ref="O5:P5"/>
    <mergeCell ref="Q5:AN5"/>
    <mergeCell ref="AO5:AO8"/>
    <mergeCell ref="E7:E8"/>
    <mergeCell ref="F7:F8"/>
  </mergeCells>
  <printOptions gridLines="1"/>
  <pageMargins left="0.118055555555556" right="0.118055555555556" top="0.15763888888888899" bottom="0.15763888888888899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51"/>
  <sheetViews>
    <sheetView zoomScale="120" zoomScaleNormal="120" zoomScalePageLayoutView="80" workbookViewId="0">
      <selection activeCell="X19" sqref="X19"/>
    </sheetView>
  </sheetViews>
  <sheetFormatPr defaultRowHeight="12.75"/>
  <cols>
    <col min="1" max="1" width="10.140625" style="65" customWidth="1"/>
    <col min="2" max="2" width="22.7109375" style="65" customWidth="1"/>
    <col min="3" max="3" width="9.140625" style="65" customWidth="1"/>
    <col min="4" max="4" width="19.85546875" style="65" customWidth="1"/>
    <col min="5" max="5" width="7.85546875" style="65" customWidth="1"/>
    <col min="6" max="6" width="7.5703125" style="65" customWidth="1"/>
    <col min="7" max="10" width="7" style="65" customWidth="1"/>
    <col min="11" max="12" width="9.140625" style="65" customWidth="1"/>
    <col min="13" max="16" width="6.5703125" style="65" customWidth="1"/>
    <col min="17" max="19" width="9.140625" style="65" customWidth="1"/>
    <col min="20" max="23" width="6.5703125" style="65" customWidth="1"/>
    <col min="24" max="25" width="9.140625" style="65" customWidth="1"/>
    <col min="26" max="29" width="6.5703125" style="65" customWidth="1"/>
    <col min="30" max="32" width="9.140625" style="65" customWidth="1"/>
    <col min="33" max="33" width="6.85546875" style="65" customWidth="1"/>
    <col min="34" max="35" width="9.140625" style="65" customWidth="1"/>
    <col min="36" max="36" width="7.42578125" style="65" customWidth="1"/>
    <col min="37" max="39" width="9.140625" style="65" customWidth="1"/>
    <col min="40" max="40" width="7.85546875" style="65" customWidth="1"/>
    <col min="41" max="42" width="9.140625" style="65" customWidth="1"/>
    <col min="43" max="43" width="7.85546875" style="65" customWidth="1"/>
    <col min="44" max="257" width="9.140625" style="65" customWidth="1"/>
    <col min="258" max="1025" width="9.140625" customWidth="1"/>
  </cols>
  <sheetData>
    <row r="2" spans="1:45" s="66" customFormat="1">
      <c r="A2" s="66" t="s">
        <v>151</v>
      </c>
    </row>
    <row r="3" spans="1:45" s="70" customFormat="1" ht="25.5" customHeight="1">
      <c r="A3" s="67"/>
      <c r="B3" s="67"/>
      <c r="C3" s="67"/>
      <c r="D3" s="67"/>
      <c r="E3" s="68" t="s">
        <v>152</v>
      </c>
      <c r="F3" s="68" t="s">
        <v>153</v>
      </c>
      <c r="G3" s="119" t="s">
        <v>154</v>
      </c>
      <c r="H3" s="119"/>
      <c r="I3" s="119"/>
      <c r="J3" s="119"/>
      <c r="K3" s="119"/>
      <c r="L3" s="119"/>
      <c r="M3" s="119" t="s">
        <v>155</v>
      </c>
      <c r="N3" s="119"/>
      <c r="O3" s="119"/>
      <c r="P3" s="119"/>
      <c r="Q3" s="119"/>
      <c r="R3" s="119"/>
      <c r="S3" s="69" t="s">
        <v>156</v>
      </c>
      <c r="T3" s="119" t="s">
        <v>157</v>
      </c>
      <c r="U3" s="119"/>
      <c r="V3" s="119"/>
      <c r="W3" s="119"/>
      <c r="X3" s="119"/>
      <c r="Y3" s="119"/>
      <c r="Z3" s="119" t="s">
        <v>158</v>
      </c>
      <c r="AA3" s="119"/>
      <c r="AB3" s="119"/>
      <c r="AC3" s="119"/>
      <c r="AD3" s="119"/>
      <c r="AE3" s="119"/>
      <c r="AF3" s="69" t="s">
        <v>159</v>
      </c>
      <c r="AG3" s="119" t="s">
        <v>160</v>
      </c>
      <c r="AH3" s="119"/>
      <c r="AI3" s="119"/>
      <c r="AJ3" s="119" t="s">
        <v>161</v>
      </c>
      <c r="AK3" s="119"/>
      <c r="AL3" s="119"/>
      <c r="AM3" s="69" t="s">
        <v>162</v>
      </c>
      <c r="AN3" s="119" t="s">
        <v>163</v>
      </c>
      <c r="AO3" s="119"/>
      <c r="AP3" s="119"/>
      <c r="AQ3" s="119" t="s">
        <v>164</v>
      </c>
      <c r="AR3" s="119"/>
      <c r="AS3" s="119"/>
    </row>
    <row r="4" spans="1:45" s="70" customFormat="1" ht="12.75" customHeight="1">
      <c r="A4" s="71" t="s">
        <v>62</v>
      </c>
      <c r="B4" s="120" t="s">
        <v>63</v>
      </c>
      <c r="C4" s="120"/>
      <c r="D4" s="120"/>
      <c r="E4" s="78" t="s">
        <v>165</v>
      </c>
      <c r="F4" s="78" t="s">
        <v>165</v>
      </c>
      <c r="G4" s="78" t="s">
        <v>165</v>
      </c>
      <c r="H4" s="78" t="s">
        <v>166</v>
      </c>
      <c r="I4" s="78" t="s">
        <v>167</v>
      </c>
      <c r="J4" s="78" t="s">
        <v>168</v>
      </c>
      <c r="K4" s="75" t="s">
        <v>169</v>
      </c>
      <c r="L4" s="75" t="s">
        <v>170</v>
      </c>
      <c r="M4" s="78" t="s">
        <v>165</v>
      </c>
      <c r="N4" s="78" t="s">
        <v>166</v>
      </c>
      <c r="O4" s="78" t="s">
        <v>167</v>
      </c>
      <c r="P4" s="78" t="s">
        <v>168</v>
      </c>
      <c r="Q4" s="75" t="s">
        <v>169</v>
      </c>
      <c r="R4" s="75" t="s">
        <v>170</v>
      </c>
      <c r="S4" s="78"/>
      <c r="T4" s="78" t="s">
        <v>165</v>
      </c>
      <c r="U4" s="78" t="s">
        <v>166</v>
      </c>
      <c r="V4" s="78" t="s">
        <v>167</v>
      </c>
      <c r="W4" s="78" t="s">
        <v>168</v>
      </c>
      <c r="X4" s="75" t="s">
        <v>169</v>
      </c>
      <c r="Y4" s="75" t="s">
        <v>170</v>
      </c>
      <c r="Z4" s="78" t="s">
        <v>165</v>
      </c>
      <c r="AA4" s="78" t="s">
        <v>166</v>
      </c>
      <c r="AB4" s="78" t="s">
        <v>167</v>
      </c>
      <c r="AC4" s="78" t="s">
        <v>168</v>
      </c>
      <c r="AD4" s="75" t="s">
        <v>169</v>
      </c>
      <c r="AE4" s="75" t="s">
        <v>170</v>
      </c>
      <c r="AF4" s="78" t="s">
        <v>165</v>
      </c>
      <c r="AG4" s="78" t="s">
        <v>165</v>
      </c>
      <c r="AH4" s="75" t="s">
        <v>169</v>
      </c>
      <c r="AI4" s="75" t="s">
        <v>170</v>
      </c>
      <c r="AJ4" s="78" t="s">
        <v>165</v>
      </c>
      <c r="AK4" s="75" t="s">
        <v>169</v>
      </c>
      <c r="AL4" s="75" t="s">
        <v>170</v>
      </c>
      <c r="AM4" s="78" t="s">
        <v>165</v>
      </c>
      <c r="AN4" s="78" t="s">
        <v>165</v>
      </c>
      <c r="AO4" s="75" t="s">
        <v>169</v>
      </c>
      <c r="AP4" s="75" t="s">
        <v>170</v>
      </c>
      <c r="AQ4" s="78" t="s">
        <v>165</v>
      </c>
      <c r="AR4" s="75" t="s">
        <v>169</v>
      </c>
      <c r="AS4" s="75" t="s">
        <v>170</v>
      </c>
    </row>
    <row r="5" spans="1:45" s="66" customFormat="1">
      <c r="A5" s="76" t="s">
        <v>64</v>
      </c>
      <c r="B5" s="121"/>
      <c r="C5" s="121"/>
      <c r="D5" s="121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</row>
    <row r="6" spans="1:45" s="66" customFormat="1" ht="12.75" customHeight="1">
      <c r="A6" s="76" t="s">
        <v>65</v>
      </c>
      <c r="B6" s="121" t="s">
        <v>66</v>
      </c>
      <c r="C6" s="121"/>
      <c r="D6" s="121"/>
      <c r="E6" s="72">
        <f>F6+S6</f>
        <v>180</v>
      </c>
      <c r="F6" s="72">
        <f>G6+M6</f>
        <v>180</v>
      </c>
      <c r="G6" s="72">
        <f>K6+L6</f>
        <v>72</v>
      </c>
      <c r="H6" s="72"/>
      <c r="I6" s="72">
        <v>8</v>
      </c>
      <c r="J6" s="72"/>
      <c r="K6" s="77">
        <f>0+8</f>
        <v>8</v>
      </c>
      <c r="L6" s="77">
        <v>64</v>
      </c>
      <c r="M6" s="72">
        <f>Q6+R6</f>
        <v>108</v>
      </c>
      <c r="N6" s="72"/>
      <c r="O6" s="72">
        <v>10</v>
      </c>
      <c r="P6" s="72">
        <v>2</v>
      </c>
      <c r="Q6" s="77">
        <f>0+10+2</f>
        <v>12</v>
      </c>
      <c r="R6" s="77">
        <v>96</v>
      </c>
      <c r="S6" s="77"/>
      <c r="T6" s="72"/>
      <c r="U6" s="72"/>
      <c r="V6" s="72"/>
      <c r="W6" s="72"/>
      <c r="X6" s="77"/>
      <c r="Y6" s="77"/>
      <c r="Z6" s="72"/>
      <c r="AA6" s="72"/>
      <c r="AB6" s="72"/>
      <c r="AC6" s="72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</row>
    <row r="7" spans="1:45" s="66" customFormat="1" ht="12.75" customHeight="1">
      <c r="A7" s="76" t="s">
        <v>67</v>
      </c>
      <c r="B7" s="121" t="s">
        <v>68</v>
      </c>
      <c r="C7" s="121"/>
      <c r="D7" s="121"/>
      <c r="E7" s="72">
        <f>F7+S7</f>
        <v>144</v>
      </c>
      <c r="F7" s="72">
        <f>G7+M7</f>
        <v>144</v>
      </c>
      <c r="G7" s="72">
        <f>K7+L7</f>
        <v>72</v>
      </c>
      <c r="H7" s="72">
        <v>4</v>
      </c>
      <c r="I7" s="72">
        <v>4</v>
      </c>
      <c r="J7" s="72"/>
      <c r="K7" s="77">
        <f>4+4</f>
        <v>8</v>
      </c>
      <c r="L7" s="77">
        <v>64</v>
      </c>
      <c r="M7" s="72">
        <f>Q7+R7</f>
        <v>72</v>
      </c>
      <c r="N7" s="72">
        <v>2</v>
      </c>
      <c r="O7" s="72">
        <v>4</v>
      </c>
      <c r="P7" s="72">
        <v>2</v>
      </c>
      <c r="Q7" s="77">
        <f>2+4+2</f>
        <v>8</v>
      </c>
      <c r="R7" s="77">
        <v>64</v>
      </c>
      <c r="S7" s="77"/>
      <c r="T7" s="72"/>
      <c r="U7" s="72"/>
      <c r="V7" s="72"/>
      <c r="W7" s="72"/>
      <c r="X7" s="77"/>
      <c r="Y7" s="77"/>
      <c r="Z7" s="72"/>
      <c r="AA7" s="72"/>
      <c r="AB7" s="72"/>
      <c r="AC7" s="72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</row>
    <row r="8" spans="1:45" s="70" customFormat="1" ht="12" customHeight="1">
      <c r="A8" s="74" t="s">
        <v>69</v>
      </c>
      <c r="B8" s="119" t="s">
        <v>70</v>
      </c>
      <c r="C8" s="119"/>
      <c r="D8" s="119"/>
      <c r="E8" s="72">
        <f>F8+S8</f>
        <v>0</v>
      </c>
      <c r="F8" s="73"/>
      <c r="G8" s="72">
        <f>K8+L8</f>
        <v>0</v>
      </c>
      <c r="H8" s="72"/>
      <c r="I8" s="72"/>
      <c r="J8" s="72"/>
      <c r="K8" s="75"/>
      <c r="L8" s="75"/>
      <c r="M8" s="72">
        <f>Q8+R8</f>
        <v>0</v>
      </c>
      <c r="N8" s="72"/>
      <c r="O8" s="72"/>
      <c r="P8" s="72"/>
      <c r="Q8" s="75"/>
      <c r="R8" s="75"/>
      <c r="S8" s="75"/>
      <c r="T8" s="73"/>
      <c r="U8" s="73"/>
      <c r="V8" s="73"/>
      <c r="W8" s="73"/>
      <c r="X8" s="75"/>
      <c r="Y8" s="75"/>
      <c r="Z8" s="73"/>
      <c r="AA8" s="73"/>
      <c r="AB8" s="73"/>
      <c r="AC8" s="73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</row>
    <row r="9" spans="1:45" s="66" customFormat="1" ht="12.75" customHeight="1">
      <c r="A9" s="74" t="s">
        <v>71</v>
      </c>
      <c r="B9" s="119" t="s">
        <v>72</v>
      </c>
      <c r="C9" s="119"/>
      <c r="D9" s="119"/>
      <c r="E9" s="72">
        <f>F9+S9</f>
        <v>0</v>
      </c>
      <c r="F9" s="72"/>
      <c r="G9" s="72">
        <f>K9+L9</f>
        <v>0</v>
      </c>
      <c r="H9" s="72"/>
      <c r="I9" s="72"/>
      <c r="J9" s="72"/>
      <c r="K9" s="77"/>
      <c r="L9" s="77"/>
      <c r="M9" s="72">
        <f>Q9+R9</f>
        <v>0</v>
      </c>
      <c r="N9" s="72"/>
      <c r="O9" s="72"/>
      <c r="P9" s="72"/>
      <c r="Q9" s="77"/>
      <c r="R9" s="77"/>
      <c r="S9" s="77"/>
      <c r="T9" s="72"/>
      <c r="U9" s="72"/>
      <c r="V9" s="72"/>
      <c r="W9" s="72"/>
      <c r="X9" s="77"/>
      <c r="Y9" s="77"/>
      <c r="Z9" s="72"/>
      <c r="AA9" s="72"/>
      <c r="AB9" s="72"/>
      <c r="AC9" s="72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</row>
    <row r="10" spans="1:45" s="66" customFormat="1" ht="13.15" customHeight="1">
      <c r="A10" s="76" t="s">
        <v>73</v>
      </c>
      <c r="B10" s="122" t="s">
        <v>16</v>
      </c>
      <c r="C10" s="122"/>
      <c r="D10" s="122"/>
      <c r="E10" s="72">
        <f>F10+S10</f>
        <v>216</v>
      </c>
      <c r="F10" s="72">
        <f>G10+M10</f>
        <v>108</v>
      </c>
      <c r="G10" s="72">
        <f>K10+L10</f>
        <v>36</v>
      </c>
      <c r="H10" s="72">
        <v>2</v>
      </c>
      <c r="I10" s="72">
        <v>4</v>
      </c>
      <c r="J10" s="72"/>
      <c r="K10" s="77">
        <f>2+4</f>
        <v>6</v>
      </c>
      <c r="L10" s="77">
        <v>30</v>
      </c>
      <c r="M10" s="72">
        <f>Q10+R10</f>
        <v>72</v>
      </c>
      <c r="N10" s="72">
        <v>6</v>
      </c>
      <c r="O10" s="72">
        <v>6</v>
      </c>
      <c r="P10" s="72"/>
      <c r="Q10" s="77">
        <f>6+6</f>
        <v>12</v>
      </c>
      <c r="R10" s="77">
        <v>60</v>
      </c>
      <c r="S10" s="72">
        <f>T10+Z10</f>
        <v>108</v>
      </c>
      <c r="T10" s="72">
        <f>X10+Y10</f>
        <v>36</v>
      </c>
      <c r="U10" s="72">
        <v>2</v>
      </c>
      <c r="V10" s="72">
        <v>4</v>
      </c>
      <c r="W10" s="72"/>
      <c r="X10" s="77">
        <f>2+4</f>
        <v>6</v>
      </c>
      <c r="Y10" s="77">
        <v>30</v>
      </c>
      <c r="Z10" s="72">
        <f>AD10+AE10</f>
        <v>72</v>
      </c>
      <c r="AA10" s="72">
        <v>4</v>
      </c>
      <c r="AB10" s="72">
        <v>6</v>
      </c>
      <c r="AC10" s="72">
        <v>2</v>
      </c>
      <c r="AD10" s="77">
        <f>4+6+2</f>
        <v>12</v>
      </c>
      <c r="AE10" s="77">
        <v>60</v>
      </c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</row>
    <row r="11" spans="1:45" s="66" customFormat="1" ht="12.75" customHeight="1">
      <c r="A11" s="76" t="s">
        <v>74</v>
      </c>
      <c r="B11" s="121" t="s">
        <v>75</v>
      </c>
      <c r="C11" s="121"/>
      <c r="D11" s="121"/>
      <c r="E11" s="72">
        <f>F11+S11</f>
        <v>72</v>
      </c>
      <c r="F11" s="72">
        <f>G11+M11</f>
        <v>36</v>
      </c>
      <c r="G11" s="72">
        <f>K11+L11</f>
        <v>0</v>
      </c>
      <c r="H11" s="72"/>
      <c r="I11" s="72"/>
      <c r="J11" s="72"/>
      <c r="K11" s="77"/>
      <c r="L11" s="77"/>
      <c r="M11" s="72">
        <f>Q11+R11</f>
        <v>36</v>
      </c>
      <c r="N11" s="72">
        <v>2</v>
      </c>
      <c r="O11" s="72">
        <v>4</v>
      </c>
      <c r="P11" s="72"/>
      <c r="Q11" s="77">
        <f>2+4</f>
        <v>6</v>
      </c>
      <c r="R11" s="77">
        <v>30</v>
      </c>
      <c r="S11" s="72">
        <f>T11+Z11</f>
        <v>36</v>
      </c>
      <c r="T11" s="72">
        <f>X11+Y11</f>
        <v>36</v>
      </c>
      <c r="U11" s="72">
        <v>2</v>
      </c>
      <c r="V11" s="72">
        <v>4</v>
      </c>
      <c r="W11" s="72"/>
      <c r="X11" s="77">
        <f>2+4</f>
        <v>6</v>
      </c>
      <c r="Y11" s="77">
        <v>30</v>
      </c>
      <c r="Z11" s="72">
        <f>AD11+AE11</f>
        <v>0</v>
      </c>
      <c r="AA11" s="72"/>
      <c r="AB11" s="72"/>
      <c r="AC11" s="72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</row>
    <row r="12" spans="1:45" s="66" customFormat="1" ht="12.75" customHeight="1">
      <c r="A12" s="76" t="s">
        <v>76</v>
      </c>
      <c r="B12" s="121" t="s">
        <v>77</v>
      </c>
      <c r="C12" s="121"/>
      <c r="D12" s="121"/>
      <c r="E12" s="72">
        <f>F12+S12</f>
        <v>72</v>
      </c>
      <c r="F12" s="72">
        <f>G12+M12</f>
        <v>36</v>
      </c>
      <c r="G12" s="72">
        <f>K12+L12</f>
        <v>0</v>
      </c>
      <c r="H12" s="72"/>
      <c r="I12" s="72"/>
      <c r="J12" s="72"/>
      <c r="K12" s="77"/>
      <c r="L12" s="77"/>
      <c r="M12" s="72">
        <f>Q12+R12</f>
        <v>36</v>
      </c>
      <c r="N12" s="72">
        <v>2</v>
      </c>
      <c r="O12" s="72">
        <v>4</v>
      </c>
      <c r="P12" s="72"/>
      <c r="Q12" s="77">
        <f>2+4</f>
        <v>6</v>
      </c>
      <c r="R12" s="77">
        <v>30</v>
      </c>
      <c r="S12" s="72">
        <f>T12+Z12</f>
        <v>36</v>
      </c>
      <c r="T12" s="72">
        <f>X12+Y12</f>
        <v>36</v>
      </c>
      <c r="U12" s="72">
        <v>2</v>
      </c>
      <c r="V12" s="72">
        <v>4</v>
      </c>
      <c r="W12" s="72"/>
      <c r="X12" s="77">
        <f>2+4</f>
        <v>6</v>
      </c>
      <c r="Y12" s="77">
        <v>30</v>
      </c>
      <c r="Z12" s="72">
        <f>AD12+AE12</f>
        <v>0</v>
      </c>
      <c r="AA12" s="72"/>
      <c r="AB12" s="72"/>
      <c r="AC12" s="72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</row>
    <row r="13" spans="1:45" s="66" customFormat="1" ht="13.15" customHeight="1">
      <c r="A13" s="76" t="s">
        <v>78</v>
      </c>
      <c r="B13" s="121" t="s">
        <v>79</v>
      </c>
      <c r="C13" s="121"/>
      <c r="D13" s="121"/>
      <c r="E13" s="72">
        <f>F13+S13</f>
        <v>72</v>
      </c>
      <c r="F13" s="72">
        <f>G13+M13</f>
        <v>36</v>
      </c>
      <c r="G13" s="72">
        <f>K13+L13</f>
        <v>0</v>
      </c>
      <c r="H13" s="72"/>
      <c r="I13" s="72"/>
      <c r="J13" s="72"/>
      <c r="K13" s="77"/>
      <c r="L13" s="77"/>
      <c r="M13" s="72">
        <f>Q13+R13</f>
        <v>36</v>
      </c>
      <c r="N13" s="72">
        <v>2</v>
      </c>
      <c r="O13" s="72">
        <v>4</v>
      </c>
      <c r="P13" s="72"/>
      <c r="Q13" s="77">
        <f>2+4</f>
        <v>6</v>
      </c>
      <c r="R13" s="77">
        <v>30</v>
      </c>
      <c r="S13" s="72">
        <f>T13+Z13</f>
        <v>36</v>
      </c>
      <c r="T13" s="72">
        <f>X13+Y13</f>
        <v>36</v>
      </c>
      <c r="U13" s="72">
        <v>2</v>
      </c>
      <c r="V13" s="72">
        <v>4</v>
      </c>
      <c r="W13" s="72"/>
      <c r="X13" s="77">
        <f>2+4</f>
        <v>6</v>
      </c>
      <c r="Y13" s="77">
        <v>30</v>
      </c>
      <c r="Z13" s="72"/>
      <c r="AA13" s="72"/>
      <c r="AB13" s="72"/>
      <c r="AC13" s="72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</row>
    <row r="14" spans="1:45" s="66" customFormat="1" ht="24" customHeight="1">
      <c r="A14" s="76" t="s">
        <v>80</v>
      </c>
      <c r="B14" s="121" t="s">
        <v>81</v>
      </c>
      <c r="C14" s="121"/>
      <c r="D14" s="121"/>
      <c r="E14" s="72">
        <f>F14+S14</f>
        <v>72</v>
      </c>
      <c r="F14" s="72">
        <f>G14+M14</f>
        <v>0</v>
      </c>
      <c r="G14" s="72">
        <f>K14+L14</f>
        <v>0</v>
      </c>
      <c r="H14" s="72"/>
      <c r="I14" s="72"/>
      <c r="J14" s="72"/>
      <c r="K14" s="77"/>
      <c r="L14" s="77"/>
      <c r="M14" s="72">
        <f>Q14+R14</f>
        <v>0</v>
      </c>
      <c r="N14" s="72"/>
      <c r="O14" s="72"/>
      <c r="P14" s="72"/>
      <c r="Q14" s="77"/>
      <c r="R14" s="77"/>
      <c r="S14" s="72">
        <f>T14+Z14</f>
        <v>72</v>
      </c>
      <c r="T14" s="72">
        <f>X14+Y14</f>
        <v>36</v>
      </c>
      <c r="U14" s="72">
        <v>2</v>
      </c>
      <c r="V14" s="72">
        <v>4</v>
      </c>
      <c r="W14" s="72"/>
      <c r="X14" s="77">
        <f>2+4</f>
        <v>6</v>
      </c>
      <c r="Y14" s="77">
        <v>30</v>
      </c>
      <c r="Z14" s="72">
        <f>AD14+AE14</f>
        <v>36</v>
      </c>
      <c r="AA14" s="72">
        <v>2</v>
      </c>
      <c r="AB14" s="72">
        <v>4</v>
      </c>
      <c r="AC14" s="72"/>
      <c r="AD14" s="77">
        <f>2+4</f>
        <v>6</v>
      </c>
      <c r="AE14" s="77">
        <v>30</v>
      </c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</row>
    <row r="15" spans="1:45" s="66" customFormat="1" ht="21.75" customHeight="1">
      <c r="A15" s="76" t="s">
        <v>82</v>
      </c>
      <c r="B15" s="4" t="s">
        <v>83</v>
      </c>
      <c r="C15" s="4"/>
      <c r="D15" s="4"/>
      <c r="E15" s="72">
        <f>F15+S15</f>
        <v>72</v>
      </c>
      <c r="F15" s="72">
        <f>G15+M15</f>
        <v>36</v>
      </c>
      <c r="G15" s="72">
        <f>K15+L15</f>
        <v>0</v>
      </c>
      <c r="H15" s="72"/>
      <c r="I15" s="72"/>
      <c r="J15" s="72"/>
      <c r="K15" s="77"/>
      <c r="L15" s="77"/>
      <c r="M15" s="72">
        <f>Q15+R15</f>
        <v>36</v>
      </c>
      <c r="N15" s="72">
        <v>2</v>
      </c>
      <c r="O15" s="72">
        <v>4</v>
      </c>
      <c r="P15" s="72"/>
      <c r="Q15" s="77">
        <f>2+4</f>
        <v>6</v>
      </c>
      <c r="R15" s="77">
        <v>30</v>
      </c>
      <c r="S15" s="72">
        <f>T15+Z15</f>
        <v>36</v>
      </c>
      <c r="T15" s="72">
        <f>X15+Y15</f>
        <v>36</v>
      </c>
      <c r="U15" s="72">
        <v>2</v>
      </c>
      <c r="V15" s="72">
        <v>4</v>
      </c>
      <c r="W15" s="72"/>
      <c r="X15" s="77">
        <f>2+4</f>
        <v>6</v>
      </c>
      <c r="Y15" s="77">
        <v>30</v>
      </c>
      <c r="Z15" s="72"/>
      <c r="AA15" s="72"/>
      <c r="AB15" s="72"/>
      <c r="AC15" s="72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</row>
    <row r="16" spans="1:45" s="66" customFormat="1" ht="13.15" customHeight="1">
      <c r="A16" s="76" t="s">
        <v>84</v>
      </c>
      <c r="B16" s="3" t="s">
        <v>85</v>
      </c>
      <c r="C16" s="3"/>
      <c r="D16" s="3"/>
      <c r="E16" s="72">
        <f>F16+S16</f>
        <v>36</v>
      </c>
      <c r="F16" s="72">
        <f>G16+M16</f>
        <v>0</v>
      </c>
      <c r="G16" s="72">
        <f>K16+L16</f>
        <v>0</v>
      </c>
      <c r="H16" s="72"/>
      <c r="I16" s="72"/>
      <c r="J16" s="72"/>
      <c r="K16" s="77"/>
      <c r="L16" s="77"/>
      <c r="M16" s="72">
        <f>Q16+R16</f>
        <v>0</v>
      </c>
      <c r="N16" s="72"/>
      <c r="O16" s="72"/>
      <c r="P16" s="72"/>
      <c r="Q16" s="77"/>
      <c r="R16" s="77"/>
      <c r="S16" s="72">
        <f>T16+Z16</f>
        <v>36</v>
      </c>
      <c r="T16" s="72">
        <f>X16+Y16</f>
        <v>36</v>
      </c>
      <c r="U16" s="72">
        <v>4</v>
      </c>
      <c r="V16" s="72">
        <v>8</v>
      </c>
      <c r="W16" s="72"/>
      <c r="X16" s="77">
        <f>4+8</f>
        <v>12</v>
      </c>
      <c r="Y16" s="77">
        <v>24</v>
      </c>
      <c r="Z16" s="72">
        <f>AD16+AE16</f>
        <v>0</v>
      </c>
      <c r="AA16" s="72"/>
      <c r="AB16" s="72"/>
      <c r="AC16" s="72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45" s="66" customFormat="1" ht="12.75" customHeight="1">
      <c r="A17" s="74" t="s">
        <v>86</v>
      </c>
      <c r="B17" s="120" t="s">
        <v>87</v>
      </c>
      <c r="C17" s="120"/>
      <c r="D17" s="120"/>
      <c r="E17" s="72"/>
      <c r="F17" s="72"/>
      <c r="G17" s="72">
        <f>K17+L17</f>
        <v>0</v>
      </c>
      <c r="H17" s="72"/>
      <c r="I17" s="72"/>
      <c r="J17" s="72"/>
      <c r="K17" s="77"/>
      <c r="L17" s="77"/>
      <c r="M17" s="72">
        <f>Q17+R17</f>
        <v>0</v>
      </c>
      <c r="N17" s="72"/>
      <c r="O17" s="72"/>
      <c r="P17" s="72"/>
      <c r="Q17" s="77"/>
      <c r="R17" s="77"/>
      <c r="S17" s="72">
        <f>T17+Z17</f>
        <v>0</v>
      </c>
      <c r="T17" s="72">
        <f>X17+Y17</f>
        <v>0</v>
      </c>
      <c r="U17" s="72"/>
      <c r="V17" s="72"/>
      <c r="W17" s="72"/>
      <c r="X17" s="77"/>
      <c r="Y17" s="77"/>
      <c r="Z17" s="72">
        <f>AD17+AE17</f>
        <v>0</v>
      </c>
      <c r="AA17" s="72"/>
      <c r="AB17" s="72"/>
      <c r="AC17" s="72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45" s="66" customFormat="1" ht="15" customHeight="1">
      <c r="A18" s="123" t="s">
        <v>88</v>
      </c>
      <c r="B18" s="121" t="s">
        <v>89</v>
      </c>
      <c r="C18" s="121"/>
      <c r="D18" s="121"/>
      <c r="E18" s="72">
        <f>F18+S18</f>
        <v>36</v>
      </c>
      <c r="F18" s="72">
        <f>G18+M18</f>
        <v>36</v>
      </c>
      <c r="G18" s="72">
        <f>K18+L18</f>
        <v>36</v>
      </c>
      <c r="H18" s="72">
        <v>2</v>
      </c>
      <c r="I18" s="72">
        <v>4</v>
      </c>
      <c r="J18" s="72"/>
      <c r="K18" s="77">
        <f>2+4</f>
        <v>6</v>
      </c>
      <c r="L18" s="77">
        <v>30</v>
      </c>
      <c r="M18" s="72">
        <f>Q18+R18</f>
        <v>0</v>
      </c>
      <c r="N18" s="72"/>
      <c r="O18" s="72"/>
      <c r="P18" s="72"/>
      <c r="Q18" s="77"/>
      <c r="R18" s="77"/>
      <c r="S18" s="72">
        <f>T18+Z18</f>
        <v>0</v>
      </c>
      <c r="T18" s="72">
        <f>X18+Y18</f>
        <v>0</v>
      </c>
      <c r="U18" s="72"/>
      <c r="V18" s="72"/>
      <c r="W18" s="72"/>
      <c r="X18" s="77"/>
      <c r="Y18" s="77"/>
      <c r="Z18" s="72">
        <f>AD18+AE18</f>
        <v>0</v>
      </c>
      <c r="AA18" s="72"/>
      <c r="AB18" s="72"/>
      <c r="AC18" s="72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</row>
    <row r="19" spans="1:45" s="79" customFormat="1" ht="27.75" customHeight="1">
      <c r="A19" s="123"/>
      <c r="B19" s="121" t="s">
        <v>90</v>
      </c>
      <c r="C19" s="121"/>
      <c r="D19" s="121"/>
      <c r="E19" s="72">
        <f>F19+S19</f>
        <v>36</v>
      </c>
      <c r="F19" s="72">
        <f>G19+M19</f>
        <v>36</v>
      </c>
      <c r="G19" s="72">
        <f>K19+L19</f>
        <v>36</v>
      </c>
      <c r="H19" s="72">
        <v>2</v>
      </c>
      <c r="I19" s="72">
        <v>4</v>
      </c>
      <c r="J19" s="72"/>
      <c r="K19" s="77">
        <f>2+4</f>
        <v>6</v>
      </c>
      <c r="L19" s="77">
        <v>30</v>
      </c>
      <c r="M19" s="72">
        <f>Q19+R19</f>
        <v>0</v>
      </c>
      <c r="N19" s="72"/>
      <c r="O19" s="72"/>
      <c r="P19" s="72"/>
      <c r="Q19" s="80"/>
      <c r="R19" s="80"/>
      <c r="S19" s="72">
        <f>T19+Z19</f>
        <v>0</v>
      </c>
      <c r="T19" s="72">
        <f>X19+Y19</f>
        <v>0</v>
      </c>
      <c r="U19" s="72"/>
      <c r="V19" s="72"/>
      <c r="W19" s="72"/>
      <c r="X19" s="80"/>
      <c r="Y19" s="80"/>
      <c r="Z19" s="72">
        <f>AD19+AE19</f>
        <v>0</v>
      </c>
      <c r="AA19" s="72"/>
      <c r="AB19" s="72"/>
      <c r="AC19" s="72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</row>
    <row r="20" spans="1:45" s="79" customFormat="1" ht="12" customHeight="1">
      <c r="A20" s="123" t="s">
        <v>91</v>
      </c>
      <c r="B20" s="121" t="s">
        <v>92</v>
      </c>
      <c r="C20" s="121"/>
      <c r="D20" s="121"/>
      <c r="E20" s="72">
        <f>F20+S20</f>
        <v>36</v>
      </c>
      <c r="F20" s="72">
        <f>G20+M20</f>
        <v>36</v>
      </c>
      <c r="G20" s="72">
        <f>K20+L20</f>
        <v>0</v>
      </c>
      <c r="H20" s="72"/>
      <c r="I20" s="72"/>
      <c r="J20" s="72"/>
      <c r="K20" s="77"/>
      <c r="L20" s="80"/>
      <c r="M20" s="72">
        <f>Q20+R20</f>
        <v>36</v>
      </c>
      <c r="N20" s="72">
        <v>2</v>
      </c>
      <c r="O20" s="72">
        <v>4</v>
      </c>
      <c r="P20" s="72"/>
      <c r="Q20" s="77">
        <f>2+4</f>
        <v>6</v>
      </c>
      <c r="R20" s="77">
        <v>30</v>
      </c>
      <c r="S20" s="72">
        <f>T20+Z20</f>
        <v>0</v>
      </c>
      <c r="T20" s="72">
        <f>X20+Y20</f>
        <v>0</v>
      </c>
      <c r="U20" s="72"/>
      <c r="V20" s="72"/>
      <c r="W20" s="72"/>
      <c r="X20" s="80"/>
      <c r="Y20" s="80"/>
      <c r="Z20" s="72">
        <f>AD20+AE20</f>
        <v>0</v>
      </c>
      <c r="AA20" s="72"/>
      <c r="AB20" s="72"/>
      <c r="AC20" s="72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</row>
    <row r="21" spans="1:45" s="79" customFormat="1" ht="15" customHeight="1">
      <c r="A21" s="123"/>
      <c r="B21" s="121" t="s">
        <v>93</v>
      </c>
      <c r="C21" s="121"/>
      <c r="D21" s="121"/>
      <c r="E21" s="72">
        <f>F21+S21</f>
        <v>36</v>
      </c>
      <c r="F21" s="72">
        <f>G21+M21</f>
        <v>36</v>
      </c>
      <c r="G21" s="72">
        <f>K21+L21</f>
        <v>0</v>
      </c>
      <c r="H21" s="72"/>
      <c r="I21" s="72"/>
      <c r="J21" s="72"/>
      <c r="K21" s="80"/>
      <c r="L21" s="80"/>
      <c r="M21" s="72">
        <f>Q21+R21</f>
        <v>36</v>
      </c>
      <c r="N21" s="72">
        <v>2</v>
      </c>
      <c r="O21" s="72">
        <v>4</v>
      </c>
      <c r="P21" s="72"/>
      <c r="Q21" s="77">
        <f>2+4</f>
        <v>6</v>
      </c>
      <c r="R21" s="77">
        <v>30</v>
      </c>
      <c r="S21" s="72">
        <f>T21+Z21</f>
        <v>0</v>
      </c>
      <c r="T21" s="72">
        <f>X21+Y21</f>
        <v>0</v>
      </c>
      <c r="U21" s="72"/>
      <c r="V21" s="72"/>
      <c r="W21" s="72"/>
      <c r="X21" s="80"/>
      <c r="Y21" s="80"/>
      <c r="Z21" s="72">
        <f>AD21+AE21</f>
        <v>0</v>
      </c>
      <c r="AA21" s="72"/>
      <c r="AB21" s="72"/>
      <c r="AC21" s="72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</row>
    <row r="22" spans="1:45" s="79" customFormat="1" ht="23.25" customHeight="1">
      <c r="A22" s="124" t="s">
        <v>94</v>
      </c>
      <c r="B22" s="121" t="s">
        <v>95</v>
      </c>
      <c r="C22" s="121"/>
      <c r="D22" s="121"/>
      <c r="E22" s="72">
        <f>F22+S22</f>
        <v>36</v>
      </c>
      <c r="F22" s="72">
        <f>G22+M22</f>
        <v>0</v>
      </c>
      <c r="G22" s="72">
        <f>K22+L22</f>
        <v>0</v>
      </c>
      <c r="H22" s="72"/>
      <c r="I22" s="72"/>
      <c r="J22" s="72"/>
      <c r="K22" s="80"/>
      <c r="L22" s="80"/>
      <c r="M22" s="72">
        <f>Q22+R22</f>
        <v>0</v>
      </c>
      <c r="N22" s="72"/>
      <c r="O22" s="72"/>
      <c r="P22" s="72"/>
      <c r="Q22" s="77"/>
      <c r="R22" s="80"/>
      <c r="S22" s="72">
        <f>T22+Z22</f>
        <v>36</v>
      </c>
      <c r="T22" s="72">
        <f>X22+Y22</f>
        <v>36</v>
      </c>
      <c r="U22" s="72">
        <v>2</v>
      </c>
      <c r="V22" s="72">
        <v>4</v>
      </c>
      <c r="W22" s="72"/>
      <c r="X22" s="77">
        <f>2+4</f>
        <v>6</v>
      </c>
      <c r="Y22" s="77">
        <v>30</v>
      </c>
      <c r="Z22" s="72">
        <f>AD22+AE22</f>
        <v>0</v>
      </c>
      <c r="AA22" s="72"/>
      <c r="AB22" s="72"/>
      <c r="AC22" s="72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</row>
    <row r="23" spans="1:45" s="79" customFormat="1" ht="15" customHeight="1">
      <c r="A23" s="124"/>
      <c r="B23" s="121" t="s">
        <v>96</v>
      </c>
      <c r="C23" s="121"/>
      <c r="D23" s="121"/>
      <c r="E23" s="72">
        <f>F23+S23</f>
        <v>36</v>
      </c>
      <c r="F23" s="72">
        <f>G23+M23</f>
        <v>0</v>
      </c>
      <c r="G23" s="72">
        <f>K23+L23</f>
        <v>0</v>
      </c>
      <c r="H23" s="72"/>
      <c r="I23" s="72"/>
      <c r="J23" s="72"/>
      <c r="K23" s="80"/>
      <c r="L23" s="80"/>
      <c r="M23" s="72">
        <f>Q23+R23</f>
        <v>0</v>
      </c>
      <c r="N23" s="72"/>
      <c r="O23" s="72"/>
      <c r="P23" s="72"/>
      <c r="Q23" s="80"/>
      <c r="R23" s="80"/>
      <c r="S23" s="72">
        <f>T23+Z23</f>
        <v>36</v>
      </c>
      <c r="T23" s="72">
        <f>X23+Y23</f>
        <v>36</v>
      </c>
      <c r="U23" s="72">
        <v>2</v>
      </c>
      <c r="V23" s="72">
        <v>4</v>
      </c>
      <c r="W23" s="72"/>
      <c r="X23" s="77">
        <f>2+4</f>
        <v>6</v>
      </c>
      <c r="Y23" s="77">
        <v>30</v>
      </c>
      <c r="Z23" s="72">
        <f>AD23+AE23</f>
        <v>0</v>
      </c>
      <c r="AA23" s="72"/>
      <c r="AB23" s="72"/>
      <c r="AC23" s="72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</row>
    <row r="24" spans="1:45" s="79" customFormat="1" ht="15" customHeight="1">
      <c r="A24" s="124" t="s">
        <v>97</v>
      </c>
      <c r="B24" s="121" t="s">
        <v>98</v>
      </c>
      <c r="C24" s="121"/>
      <c r="D24" s="121"/>
      <c r="E24" s="72">
        <f>F24+S24</f>
        <v>36</v>
      </c>
      <c r="F24" s="72">
        <f>G24+M24</f>
        <v>0</v>
      </c>
      <c r="G24" s="72">
        <f>K24+L24</f>
        <v>0</v>
      </c>
      <c r="H24" s="72"/>
      <c r="I24" s="72"/>
      <c r="J24" s="72"/>
      <c r="K24" s="80"/>
      <c r="L24" s="80"/>
      <c r="M24" s="72">
        <f>Q24+R24</f>
        <v>0</v>
      </c>
      <c r="N24" s="72"/>
      <c r="O24" s="72"/>
      <c r="P24" s="72"/>
      <c r="Q24" s="80"/>
      <c r="R24" s="80"/>
      <c r="S24" s="72">
        <f>T24+Z24</f>
        <v>36</v>
      </c>
      <c r="T24" s="72">
        <f>X24+Y24</f>
        <v>0</v>
      </c>
      <c r="U24" s="72"/>
      <c r="V24" s="72"/>
      <c r="W24" s="72"/>
      <c r="X24" s="77"/>
      <c r="Y24" s="80"/>
      <c r="Z24" s="72">
        <f>AD24+AE24</f>
        <v>36</v>
      </c>
      <c r="AA24" s="72">
        <v>2</v>
      </c>
      <c r="AB24" s="72">
        <v>4</v>
      </c>
      <c r="AC24" s="72"/>
      <c r="AD24" s="77">
        <f>2+4</f>
        <v>6</v>
      </c>
      <c r="AE24" s="77">
        <v>30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</row>
    <row r="25" spans="1:45" s="79" customFormat="1" ht="24" customHeight="1">
      <c r="A25" s="124"/>
      <c r="B25" s="121" t="s">
        <v>99</v>
      </c>
      <c r="C25" s="121"/>
      <c r="D25" s="121"/>
      <c r="E25" s="72">
        <f>F25+S25</f>
        <v>36</v>
      </c>
      <c r="F25" s="72">
        <f>G25+M25</f>
        <v>0</v>
      </c>
      <c r="G25" s="72">
        <f>K25+L25</f>
        <v>0</v>
      </c>
      <c r="H25" s="72"/>
      <c r="I25" s="72"/>
      <c r="J25" s="72"/>
      <c r="K25" s="80"/>
      <c r="L25" s="80"/>
      <c r="M25" s="72">
        <f>Q25+R25</f>
        <v>0</v>
      </c>
      <c r="N25" s="72"/>
      <c r="O25" s="72"/>
      <c r="P25" s="72"/>
      <c r="Q25" s="80"/>
      <c r="R25" s="80"/>
      <c r="S25" s="72">
        <f>T25+Z25</f>
        <v>36</v>
      </c>
      <c r="T25" s="72">
        <f>X25+Y25</f>
        <v>0</v>
      </c>
      <c r="U25" s="72"/>
      <c r="V25" s="72"/>
      <c r="W25" s="72"/>
      <c r="X25" s="80"/>
      <c r="Y25" s="80"/>
      <c r="Z25" s="72">
        <f>AD25+AE25</f>
        <v>36</v>
      </c>
      <c r="AA25" s="72">
        <v>2</v>
      </c>
      <c r="AB25" s="72">
        <v>4</v>
      </c>
      <c r="AC25" s="72"/>
      <c r="AD25" s="77">
        <f>2+4</f>
        <v>6</v>
      </c>
      <c r="AE25" s="77">
        <v>30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</row>
    <row r="26" spans="1:45" s="79" customFormat="1" ht="13.15" customHeight="1">
      <c r="A26" s="74" t="s">
        <v>100</v>
      </c>
      <c r="B26" s="119" t="s">
        <v>101</v>
      </c>
      <c r="C26" s="119"/>
      <c r="D26" s="119"/>
      <c r="E26" s="72"/>
      <c r="F26" s="72"/>
      <c r="G26" s="72"/>
      <c r="H26" s="72"/>
      <c r="I26" s="72"/>
      <c r="J26" s="72"/>
      <c r="K26" s="80"/>
      <c r="L26" s="80"/>
      <c r="M26" s="72">
        <f>Q26+R26</f>
        <v>0</v>
      </c>
      <c r="N26" s="72"/>
      <c r="O26" s="72"/>
      <c r="P26" s="72"/>
      <c r="Q26" s="80"/>
      <c r="R26" s="80"/>
      <c r="S26" s="72"/>
      <c r="T26" s="72"/>
      <c r="U26" s="72"/>
      <c r="V26" s="72"/>
      <c r="W26" s="72"/>
      <c r="X26" s="80"/>
      <c r="Y26" s="80"/>
      <c r="Z26" s="72"/>
      <c r="AA26" s="72"/>
      <c r="AB26" s="72"/>
      <c r="AC26" s="72"/>
      <c r="AD26" s="77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</row>
    <row r="27" spans="1:45" s="79" customFormat="1" ht="15" customHeight="1">
      <c r="A27" s="81" t="s">
        <v>102</v>
      </c>
      <c r="B27" s="115" t="s">
        <v>103</v>
      </c>
      <c r="C27" s="115"/>
      <c r="D27" s="115"/>
      <c r="E27" s="72">
        <f>F27+S27</f>
        <v>36</v>
      </c>
      <c r="F27" s="72">
        <f>G27+M27</f>
        <v>36</v>
      </c>
      <c r="G27" s="72">
        <f>K27+L27</f>
        <v>36</v>
      </c>
      <c r="H27" s="72">
        <v>2</v>
      </c>
      <c r="I27" s="72">
        <v>4</v>
      </c>
      <c r="J27" s="72"/>
      <c r="K27" s="80">
        <f>2+4</f>
        <v>6</v>
      </c>
      <c r="L27" s="80">
        <v>30</v>
      </c>
      <c r="M27" s="72">
        <f>Q27+R27</f>
        <v>0</v>
      </c>
      <c r="N27" s="72"/>
      <c r="O27" s="72"/>
      <c r="P27" s="72"/>
      <c r="Q27" s="80"/>
      <c r="R27" s="80"/>
      <c r="S27" s="72">
        <f>T27+Z27</f>
        <v>0</v>
      </c>
      <c r="T27" s="72">
        <f>X27+Y27</f>
        <v>0</v>
      </c>
      <c r="U27" s="72"/>
      <c r="V27" s="72"/>
      <c r="W27" s="72"/>
      <c r="X27" s="80"/>
      <c r="Y27" s="80"/>
      <c r="Z27" s="72">
        <f>AD27+AE27</f>
        <v>0</v>
      </c>
      <c r="AA27" s="72"/>
      <c r="AB27" s="72"/>
      <c r="AC27" s="72"/>
      <c r="AD27" s="77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</row>
    <row r="28" spans="1:45" s="79" customFormat="1" ht="14.25" customHeight="1">
      <c r="A28" s="81" t="s">
        <v>104</v>
      </c>
      <c r="B28" s="115" t="s">
        <v>105</v>
      </c>
      <c r="C28" s="115"/>
      <c r="D28" s="115"/>
      <c r="E28" s="72">
        <f>F28+S28</f>
        <v>36</v>
      </c>
      <c r="F28" s="72">
        <f>G28+M28</f>
        <v>36</v>
      </c>
      <c r="G28" s="72">
        <f>K28+L28</f>
        <v>0</v>
      </c>
      <c r="H28" s="72"/>
      <c r="I28" s="72"/>
      <c r="J28" s="72"/>
      <c r="K28" s="80"/>
      <c r="L28" s="80"/>
      <c r="M28" s="72">
        <f>Q28+R28</f>
        <v>36</v>
      </c>
      <c r="N28" s="72">
        <v>2</v>
      </c>
      <c r="O28" s="72">
        <v>4</v>
      </c>
      <c r="P28" s="72"/>
      <c r="Q28" s="80">
        <f>2+4</f>
        <v>6</v>
      </c>
      <c r="R28" s="80">
        <v>30</v>
      </c>
      <c r="S28" s="72">
        <f>T28+Z28</f>
        <v>0</v>
      </c>
      <c r="T28" s="72">
        <f>X28+Y28</f>
        <v>0</v>
      </c>
      <c r="U28" s="72"/>
      <c r="V28" s="72"/>
      <c r="W28" s="72"/>
      <c r="X28" s="80"/>
      <c r="Y28" s="80"/>
      <c r="Z28" s="72">
        <f>AD28+AE28</f>
        <v>0</v>
      </c>
      <c r="AA28" s="72"/>
      <c r="AB28" s="72"/>
      <c r="AC28" s="72"/>
      <c r="AD28" s="77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</row>
    <row r="29" spans="1:45" s="79" customFormat="1" ht="24" customHeight="1">
      <c r="A29" s="81" t="s">
        <v>106</v>
      </c>
      <c r="B29" s="121" t="s">
        <v>107</v>
      </c>
      <c r="C29" s="121"/>
      <c r="D29" s="121"/>
      <c r="E29" s="72">
        <f>F29+S29</f>
        <v>36</v>
      </c>
      <c r="F29" s="72">
        <f>G29+M29</f>
        <v>0</v>
      </c>
      <c r="G29" s="72">
        <f>K29+L29</f>
        <v>0</v>
      </c>
      <c r="H29" s="72"/>
      <c r="I29" s="72"/>
      <c r="J29" s="72"/>
      <c r="K29" s="80"/>
      <c r="L29" s="80"/>
      <c r="M29" s="72">
        <f>Q29+R29</f>
        <v>0</v>
      </c>
      <c r="N29" s="72"/>
      <c r="O29" s="72"/>
      <c r="P29" s="72"/>
      <c r="Q29" s="80"/>
      <c r="R29" s="80"/>
      <c r="S29" s="72">
        <f>T29+Z29</f>
        <v>36</v>
      </c>
      <c r="T29" s="72">
        <f>X29+Y29</f>
        <v>36</v>
      </c>
      <c r="U29" s="72">
        <v>2</v>
      </c>
      <c r="V29" s="72">
        <v>4</v>
      </c>
      <c r="W29" s="72"/>
      <c r="X29" s="80">
        <f>2+4</f>
        <v>6</v>
      </c>
      <c r="Y29" s="80">
        <v>30</v>
      </c>
      <c r="Z29" s="72">
        <f>AD29+AE29</f>
        <v>0</v>
      </c>
      <c r="AA29" s="72"/>
      <c r="AB29" s="72"/>
      <c r="AC29" s="72"/>
      <c r="AD29" s="77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</row>
    <row r="30" spans="1:45" s="79" customFormat="1" ht="13.15" customHeight="1">
      <c r="A30" s="81" t="s">
        <v>108</v>
      </c>
      <c r="B30" s="141" t="s">
        <v>109</v>
      </c>
      <c r="C30" s="141"/>
      <c r="D30" s="141"/>
      <c r="E30" s="72">
        <f>F30+S30</f>
        <v>36</v>
      </c>
      <c r="F30" s="72">
        <f>G30+M30</f>
        <v>0</v>
      </c>
      <c r="G30" s="72">
        <f>K30+L30</f>
        <v>0</v>
      </c>
      <c r="H30" s="72"/>
      <c r="I30" s="72"/>
      <c r="J30" s="72"/>
      <c r="K30" s="80"/>
      <c r="L30" s="80"/>
      <c r="M30" s="72">
        <f>Q30+R30</f>
        <v>0</v>
      </c>
      <c r="N30" s="72"/>
      <c r="O30" s="72"/>
      <c r="P30" s="72"/>
      <c r="Q30" s="80"/>
      <c r="R30" s="80"/>
      <c r="S30" s="72">
        <f>T30+Z30</f>
        <v>36</v>
      </c>
      <c r="T30" s="72">
        <f>X30+Y30</f>
        <v>0</v>
      </c>
      <c r="U30" s="72"/>
      <c r="V30" s="72"/>
      <c r="W30" s="72"/>
      <c r="X30" s="80"/>
      <c r="Y30" s="80"/>
      <c r="Z30" s="72">
        <f>AD30+AE30</f>
        <v>36</v>
      </c>
      <c r="AA30" s="72">
        <v>2</v>
      </c>
      <c r="AB30" s="72">
        <v>4</v>
      </c>
      <c r="AC30" s="72"/>
      <c r="AD30" s="80">
        <f>2+4</f>
        <v>6</v>
      </c>
      <c r="AE30" s="80">
        <v>30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</row>
    <row r="31" spans="1:45" s="70" customFormat="1">
      <c r="A31" s="82" t="s">
        <v>118</v>
      </c>
      <c r="B31" s="125" t="s">
        <v>119</v>
      </c>
      <c r="C31" s="125"/>
      <c r="D31" s="125"/>
      <c r="E31" s="83"/>
      <c r="F31" s="73"/>
      <c r="G31" s="73"/>
      <c r="H31" s="73"/>
      <c r="I31" s="73"/>
      <c r="J31" s="73"/>
      <c r="K31" s="75"/>
      <c r="L31" s="75"/>
      <c r="M31" s="75"/>
      <c r="N31" s="75"/>
      <c r="O31" s="75"/>
      <c r="P31" s="75"/>
      <c r="Q31" s="75"/>
      <c r="R31" s="75"/>
      <c r="S31" s="72"/>
      <c r="T31" s="72"/>
      <c r="U31" s="72"/>
      <c r="V31" s="72"/>
      <c r="W31" s="72"/>
      <c r="X31" s="75"/>
      <c r="Y31" s="75"/>
      <c r="Z31" s="72"/>
      <c r="AA31" s="72"/>
      <c r="AB31" s="72"/>
      <c r="AC31" s="72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</row>
    <row r="32" spans="1:45" s="66" customFormat="1" ht="38.25">
      <c r="A32" s="76" t="s">
        <v>120</v>
      </c>
      <c r="B32" s="84" t="s">
        <v>121</v>
      </c>
      <c r="C32" s="76" t="s">
        <v>110</v>
      </c>
      <c r="D32" s="76"/>
      <c r="E32" s="77"/>
      <c r="F32" s="72"/>
      <c r="G32" s="72"/>
      <c r="H32" s="72"/>
      <c r="I32" s="72"/>
      <c r="J32" s="72"/>
      <c r="K32" s="77"/>
      <c r="L32" s="77"/>
      <c r="M32" s="77"/>
      <c r="N32" s="77"/>
      <c r="O32" s="77"/>
      <c r="P32" s="77"/>
      <c r="Q32" s="77"/>
      <c r="R32" s="77"/>
      <c r="S32" s="77"/>
      <c r="T32" s="72"/>
      <c r="U32" s="72"/>
      <c r="V32" s="72"/>
      <c r="W32" s="72"/>
      <c r="X32" s="77"/>
      <c r="Y32" s="77"/>
      <c r="Z32" s="72"/>
      <c r="AA32" s="72"/>
      <c r="AB32" s="72"/>
      <c r="AC32" s="72"/>
      <c r="AD32" s="77"/>
      <c r="AE32" s="77"/>
      <c r="AF32" s="77">
        <f>AG32+AJ32</f>
        <v>108</v>
      </c>
      <c r="AG32" s="77">
        <f>AH32+AI32</f>
        <v>108</v>
      </c>
      <c r="AH32" s="77">
        <v>8</v>
      </c>
      <c r="AI32" s="77">
        <v>100</v>
      </c>
      <c r="AJ32" s="77"/>
      <c r="AK32" s="77"/>
      <c r="AL32" s="77"/>
      <c r="AM32" s="77"/>
      <c r="AN32" s="77"/>
      <c r="AO32" s="77"/>
      <c r="AP32" s="77"/>
      <c r="AQ32" s="77"/>
      <c r="AR32" s="77"/>
      <c r="AS32" s="77"/>
    </row>
    <row r="33" spans="1:46" s="66" customFormat="1">
      <c r="A33" s="76" t="s">
        <v>122</v>
      </c>
      <c r="B33" s="76" t="s">
        <v>123</v>
      </c>
      <c r="C33" s="76" t="s">
        <v>110</v>
      </c>
      <c r="D33" s="76"/>
      <c r="E33" s="77"/>
      <c r="F33" s="72"/>
      <c r="G33" s="72"/>
      <c r="H33" s="72"/>
      <c r="I33" s="72"/>
      <c r="J33" s="72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>
        <f>AG33+AJ33</f>
        <v>108</v>
      </c>
      <c r="AG33" s="77"/>
      <c r="AH33" s="77"/>
      <c r="AI33" s="77"/>
      <c r="AJ33" s="77">
        <f>AK33+AL33</f>
        <v>108</v>
      </c>
      <c r="AK33" s="77">
        <v>8</v>
      </c>
      <c r="AL33" s="77">
        <v>100</v>
      </c>
      <c r="AM33" s="77"/>
      <c r="AN33" s="77"/>
      <c r="AO33" s="77"/>
      <c r="AP33" s="77"/>
      <c r="AQ33" s="77"/>
      <c r="AR33" s="77"/>
      <c r="AS33" s="77"/>
    </row>
    <row r="34" spans="1:46" s="70" customFormat="1">
      <c r="A34" s="74" t="s">
        <v>124</v>
      </c>
      <c r="B34" s="125" t="s">
        <v>125</v>
      </c>
      <c r="C34" s="125"/>
      <c r="D34" s="125"/>
      <c r="E34" s="83"/>
      <c r="F34" s="73"/>
      <c r="G34" s="73"/>
      <c r="H34" s="73"/>
      <c r="I34" s="73"/>
      <c r="J34" s="73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</row>
    <row r="35" spans="1:46" s="66" customFormat="1" ht="76.5">
      <c r="A35" s="76" t="s">
        <v>126</v>
      </c>
      <c r="B35" s="84" t="s">
        <v>127</v>
      </c>
      <c r="C35" s="76" t="s">
        <v>110</v>
      </c>
      <c r="D35" s="76"/>
      <c r="E35" s="77"/>
      <c r="F35" s="72">
        <f>G35+M35</f>
        <v>252</v>
      </c>
      <c r="G35" s="72">
        <f>K35+L35</f>
        <v>108</v>
      </c>
      <c r="H35" s="72"/>
      <c r="I35" s="72"/>
      <c r="J35" s="72"/>
      <c r="K35" s="77"/>
      <c r="L35" s="77">
        <f>3*36</f>
        <v>108</v>
      </c>
      <c r="M35" s="72">
        <f>Q35+R35</f>
        <v>144</v>
      </c>
      <c r="N35" s="72"/>
      <c r="O35" s="72"/>
      <c r="P35" s="72"/>
      <c r="Q35" s="77"/>
      <c r="R35" s="77">
        <f>4*36</f>
        <v>144</v>
      </c>
      <c r="S35" s="72">
        <f>T35+Z35</f>
        <v>900</v>
      </c>
      <c r="T35" s="72">
        <f>X35+Y35</f>
        <v>432</v>
      </c>
      <c r="U35" s="72"/>
      <c r="V35" s="72"/>
      <c r="W35" s="72"/>
      <c r="X35" s="77"/>
      <c r="Y35" s="77">
        <f>12*36</f>
        <v>432</v>
      </c>
      <c r="Z35" s="72">
        <f>AD35+AE35</f>
        <v>468</v>
      </c>
      <c r="AA35" s="72"/>
      <c r="AB35" s="72"/>
      <c r="AC35" s="72"/>
      <c r="AD35" s="77"/>
      <c r="AE35" s="77">
        <f>13*36</f>
        <v>468</v>
      </c>
      <c r="AF35" s="72">
        <f>AG35+AJ35</f>
        <v>1692</v>
      </c>
      <c r="AG35" s="72">
        <f>AH35+AI35</f>
        <v>828</v>
      </c>
      <c r="AH35" s="77"/>
      <c r="AI35" s="77">
        <f>23*36</f>
        <v>828</v>
      </c>
      <c r="AJ35" s="72">
        <f>AK35+AL35</f>
        <v>864</v>
      </c>
      <c r="AK35" s="77"/>
      <c r="AL35" s="77">
        <f>24*36</f>
        <v>864</v>
      </c>
      <c r="AM35" s="72">
        <f>AN35+AQ35</f>
        <v>2016</v>
      </c>
      <c r="AN35" s="72">
        <f>AO35+AP35</f>
        <v>1008</v>
      </c>
      <c r="AO35" s="77"/>
      <c r="AP35" s="77">
        <f>28*36</f>
        <v>1008</v>
      </c>
      <c r="AQ35" s="72">
        <f>AR35+AS35</f>
        <v>1008</v>
      </c>
      <c r="AR35" s="77"/>
      <c r="AS35" s="77">
        <f>28*36</f>
        <v>1008</v>
      </c>
      <c r="AT35" s="85">
        <f>AM35+AF35+S35+F35</f>
        <v>4860</v>
      </c>
    </row>
    <row r="36" spans="1:46" s="70" customFormat="1">
      <c r="A36" s="74" t="s">
        <v>131</v>
      </c>
      <c r="B36" s="125" t="s">
        <v>132</v>
      </c>
      <c r="C36" s="125"/>
      <c r="D36" s="125"/>
      <c r="E36" s="83"/>
      <c r="F36" s="73"/>
      <c r="G36" s="73"/>
      <c r="H36" s="73"/>
      <c r="I36" s="73"/>
      <c r="J36" s="73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3"/>
      <c r="AN36" s="75"/>
      <c r="AO36" s="75"/>
      <c r="AP36" s="75"/>
      <c r="AQ36" s="75"/>
      <c r="AR36" s="75"/>
      <c r="AS36" s="75"/>
    </row>
    <row r="37" spans="1:46" s="66" customFormat="1" ht="12.75" customHeight="1">
      <c r="A37" s="76" t="s">
        <v>133</v>
      </c>
      <c r="B37" s="126" t="s">
        <v>134</v>
      </c>
      <c r="C37" s="126"/>
      <c r="D37" s="126"/>
      <c r="E37" s="86"/>
      <c r="F37" s="72"/>
      <c r="G37" s="72"/>
      <c r="H37" s="72"/>
      <c r="I37" s="72"/>
      <c r="J37" s="72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2"/>
      <c r="AN37" s="77"/>
      <c r="AO37" s="77"/>
      <c r="AP37" s="77"/>
      <c r="AQ37" s="77"/>
      <c r="AR37" s="77"/>
      <c r="AS37" s="77"/>
    </row>
    <row r="38" spans="1:46" s="66" customFormat="1">
      <c r="A38" s="76" t="s">
        <v>135</v>
      </c>
      <c r="B38" s="127" t="s">
        <v>136</v>
      </c>
      <c r="C38" s="127"/>
      <c r="D38" s="127"/>
      <c r="E38" s="77"/>
      <c r="F38" s="72"/>
      <c r="G38" s="72"/>
      <c r="H38" s="72"/>
      <c r="I38" s="72"/>
      <c r="J38" s="72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2">
        <f>AN38+AQ38</f>
        <v>108</v>
      </c>
      <c r="AN38" s="77"/>
      <c r="AO38" s="77"/>
      <c r="AP38" s="77"/>
      <c r="AQ38" s="77">
        <f>AR38+AS38</f>
        <v>108</v>
      </c>
      <c r="AR38" s="77">
        <v>8</v>
      </c>
      <c r="AS38" s="77">
        <v>100</v>
      </c>
    </row>
    <row r="39" spans="1:46" s="66" customFormat="1" ht="12.75" customHeight="1">
      <c r="A39" s="76" t="s">
        <v>137</v>
      </c>
      <c r="B39" s="126" t="s">
        <v>138</v>
      </c>
      <c r="C39" s="126"/>
      <c r="D39" s="126"/>
      <c r="E39" s="86"/>
      <c r="F39" s="72"/>
      <c r="G39" s="72"/>
      <c r="H39" s="72"/>
      <c r="I39" s="72"/>
      <c r="J39" s="72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2"/>
      <c r="AN39" s="77"/>
      <c r="AO39" s="77"/>
      <c r="AP39" s="77"/>
      <c r="AQ39" s="77"/>
      <c r="AR39" s="77"/>
      <c r="AS39" s="77"/>
    </row>
    <row r="40" spans="1:46" s="66" customFormat="1" ht="89.25">
      <c r="A40" s="76" t="s">
        <v>139</v>
      </c>
      <c r="B40" s="84" t="s">
        <v>171</v>
      </c>
      <c r="C40" s="76" t="s">
        <v>128</v>
      </c>
      <c r="D40" s="76"/>
      <c r="E40" s="77"/>
      <c r="F40" s="72"/>
      <c r="G40" s="72"/>
      <c r="H40" s="72"/>
      <c r="I40" s="72"/>
      <c r="J40" s="72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2">
        <f>AN40+AQ40</f>
        <v>216</v>
      </c>
      <c r="AN40" s="77"/>
      <c r="AO40" s="77"/>
      <c r="AP40" s="77"/>
      <c r="AQ40" s="77">
        <f>AR40+AS40</f>
        <v>216</v>
      </c>
      <c r="AR40" s="77">
        <v>72</v>
      </c>
      <c r="AS40" s="77">
        <v>144</v>
      </c>
    </row>
    <row r="41" spans="1:46" s="87" customFormat="1">
      <c r="D41" s="87" t="s">
        <v>60</v>
      </c>
    </row>
    <row r="42" spans="1:46" s="87" customFormat="1"/>
    <row r="43" spans="1:46" s="87" customFormat="1">
      <c r="C43" s="88" t="s">
        <v>172</v>
      </c>
      <c r="D43" s="88" t="s">
        <v>173</v>
      </c>
      <c r="E43" s="88"/>
      <c r="F43" s="88">
        <v>23</v>
      </c>
      <c r="G43" s="88">
        <v>13</v>
      </c>
      <c r="H43" s="88"/>
      <c r="I43" s="88"/>
      <c r="J43" s="88"/>
      <c r="K43" s="88"/>
      <c r="L43" s="88"/>
      <c r="M43" s="88">
        <v>10</v>
      </c>
      <c r="N43" s="88"/>
      <c r="O43" s="88"/>
      <c r="P43" s="88"/>
      <c r="Q43" s="88"/>
      <c r="R43" s="88"/>
      <c r="S43" s="88">
        <v>33</v>
      </c>
      <c r="T43" s="88">
        <v>13</v>
      </c>
      <c r="U43" s="88"/>
      <c r="V43" s="88"/>
      <c r="W43" s="88"/>
      <c r="X43" s="88"/>
      <c r="Y43" s="88"/>
      <c r="Z43" s="88">
        <v>20</v>
      </c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</row>
    <row r="44" spans="1:46" s="87" customFormat="1">
      <c r="C44" s="88" t="s">
        <v>174</v>
      </c>
      <c r="D44" s="88" t="s">
        <v>173</v>
      </c>
      <c r="E44" s="88"/>
      <c r="F44" s="88">
        <v>38</v>
      </c>
      <c r="G44" s="88">
        <v>15</v>
      </c>
      <c r="H44" s="88"/>
      <c r="I44" s="88"/>
      <c r="J44" s="88"/>
      <c r="K44" s="88"/>
      <c r="L44" s="88"/>
      <c r="M44" s="88">
        <v>23</v>
      </c>
      <c r="N44" s="88"/>
      <c r="O44" s="88"/>
      <c r="P44" s="88"/>
      <c r="Q44" s="88"/>
      <c r="R44" s="88"/>
      <c r="S44" s="88">
        <v>39</v>
      </c>
      <c r="T44" s="88">
        <v>15</v>
      </c>
      <c r="U44" s="88"/>
      <c r="V44" s="88"/>
      <c r="W44" s="88"/>
      <c r="X44" s="88"/>
      <c r="Y44" s="88"/>
      <c r="Z44" s="88">
        <v>24</v>
      </c>
      <c r="AA44" s="88"/>
      <c r="AB44" s="88"/>
      <c r="AC44" s="88"/>
      <c r="AD44" s="88"/>
      <c r="AE44" s="88"/>
      <c r="AF44" s="88">
        <v>34</v>
      </c>
      <c r="AG44" s="88">
        <v>11</v>
      </c>
      <c r="AH44" s="88"/>
      <c r="AI44" s="88"/>
      <c r="AJ44" s="88">
        <v>23</v>
      </c>
      <c r="AK44" s="88"/>
      <c r="AL44" s="88"/>
      <c r="AM44" s="88">
        <v>38</v>
      </c>
      <c r="AN44" s="88">
        <v>17</v>
      </c>
      <c r="AO44" s="88"/>
      <c r="AP44" s="88"/>
      <c r="AQ44" s="88">
        <v>21</v>
      </c>
      <c r="AR44" s="88"/>
      <c r="AS44" s="88"/>
    </row>
    <row r="45" spans="1:46" s="87" customFormat="1">
      <c r="C45" s="88" t="s">
        <v>175</v>
      </c>
      <c r="D45" s="88" t="s">
        <v>173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>
        <v>3</v>
      </c>
      <c r="AG45" s="88">
        <v>3</v>
      </c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</row>
    <row r="46" spans="1:46" s="87" customFormat="1">
      <c r="C46" s="88" t="s">
        <v>176</v>
      </c>
      <c r="D46" s="88" t="s">
        <v>173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>
        <v>3</v>
      </c>
      <c r="AG46" s="88"/>
      <c r="AH46" s="88"/>
      <c r="AI46" s="88"/>
      <c r="AJ46" s="88">
        <v>3</v>
      </c>
      <c r="AK46" s="88"/>
      <c r="AL46" s="88"/>
      <c r="AM46" s="88"/>
      <c r="AN46" s="88"/>
      <c r="AO46" s="88"/>
      <c r="AP46" s="88"/>
      <c r="AQ46" s="88"/>
      <c r="AR46" s="88"/>
      <c r="AS46" s="88"/>
    </row>
    <row r="47" spans="1:46" s="87" customFormat="1">
      <c r="C47" s="88" t="s">
        <v>177</v>
      </c>
      <c r="D47" s="88" t="s">
        <v>173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>
        <v>6</v>
      </c>
      <c r="AN47" s="88">
        <v>2</v>
      </c>
      <c r="AO47" s="88"/>
      <c r="AP47" s="88"/>
      <c r="AQ47" s="88">
        <v>4</v>
      </c>
      <c r="AR47" s="88"/>
      <c r="AS47" s="88"/>
    </row>
    <row r="48" spans="1:46" s="87" customFormat="1">
      <c r="C48" s="88" t="s">
        <v>178</v>
      </c>
      <c r="D48" s="88" t="s">
        <v>173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</row>
    <row r="49" spans="2:46" s="87" customFormat="1">
      <c r="C49" s="88" t="s">
        <v>179</v>
      </c>
      <c r="D49" s="88" t="s">
        <v>173</v>
      </c>
      <c r="E49" s="88"/>
      <c r="F49" s="88">
        <v>2</v>
      </c>
      <c r="G49" s="88"/>
      <c r="H49" s="88"/>
      <c r="I49" s="88"/>
      <c r="J49" s="88"/>
      <c r="K49" s="88"/>
      <c r="L49" s="88"/>
      <c r="M49" s="88">
        <v>2</v>
      </c>
      <c r="N49" s="88"/>
      <c r="O49" s="88"/>
      <c r="P49" s="88"/>
      <c r="Q49" s="88"/>
      <c r="R49" s="88"/>
      <c r="S49" s="88">
        <v>1</v>
      </c>
      <c r="T49" s="88"/>
      <c r="U49" s="88"/>
      <c r="V49" s="88"/>
      <c r="W49" s="88"/>
      <c r="X49" s="88"/>
      <c r="Y49" s="88"/>
      <c r="Z49" s="88">
        <v>1</v>
      </c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</row>
    <row r="51" spans="2:46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</row>
  </sheetData>
  <mergeCells count="45">
    <mergeCell ref="B36:D36"/>
    <mergeCell ref="B37:D37"/>
    <mergeCell ref="B38:D38"/>
    <mergeCell ref="B39:D39"/>
    <mergeCell ref="B28:D28"/>
    <mergeCell ref="B29:D29"/>
    <mergeCell ref="B30:D30"/>
    <mergeCell ref="B31:D31"/>
    <mergeCell ref="B34:D34"/>
    <mergeCell ref="A24:A25"/>
    <mergeCell ref="B24:D24"/>
    <mergeCell ref="B25:D25"/>
    <mergeCell ref="B26:D26"/>
    <mergeCell ref="B27:D27"/>
    <mergeCell ref="A20:A21"/>
    <mergeCell ref="B20:D20"/>
    <mergeCell ref="B21:D21"/>
    <mergeCell ref="A22:A23"/>
    <mergeCell ref="B22:D22"/>
    <mergeCell ref="B23:D23"/>
    <mergeCell ref="B16:D16"/>
    <mergeCell ref="B17:D17"/>
    <mergeCell ref="A18:A19"/>
    <mergeCell ref="B18:D18"/>
    <mergeCell ref="B19:D19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AJ3:AL3"/>
    <mergeCell ref="AN3:AP3"/>
    <mergeCell ref="AQ3:AS3"/>
    <mergeCell ref="B4:D4"/>
    <mergeCell ref="B5:D5"/>
    <mergeCell ref="G3:L3"/>
    <mergeCell ref="M3:R3"/>
    <mergeCell ref="T3:Y3"/>
    <mergeCell ref="Z3:AE3"/>
    <mergeCell ref="AG3:AI3"/>
  </mergeCells>
  <printOptions gridLines="1"/>
  <pageMargins left="0.118055555555556" right="0.118055555555556" top="0.15763888888888899" bottom="0.196527777777778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3"/>
  <sheetViews>
    <sheetView zoomScaleNormal="100" workbookViewId="0">
      <selection activeCell="V24" sqref="V24"/>
    </sheetView>
  </sheetViews>
  <sheetFormatPr defaultRowHeight="12.75"/>
  <cols>
    <col min="1" max="3" width="9" customWidth="1"/>
    <col min="4" max="4" width="15" customWidth="1"/>
    <col min="5" max="5" width="5.85546875" customWidth="1"/>
    <col min="6" max="6" width="6.28515625" customWidth="1"/>
    <col min="7" max="7" width="6" customWidth="1"/>
    <col min="8" max="8" width="5.5703125" customWidth="1"/>
    <col min="9" max="9" width="6.28515625" customWidth="1"/>
    <col min="10" max="10" width="6.42578125" customWidth="1"/>
    <col min="11" max="12" width="7" customWidth="1"/>
    <col min="13" max="13" width="6.7109375" customWidth="1"/>
    <col min="14" max="14" width="7.28515625" customWidth="1"/>
    <col min="15" max="15" width="6.42578125" customWidth="1"/>
    <col min="16" max="16" width="7.42578125" customWidth="1"/>
    <col min="17" max="17" width="7.140625" customWidth="1"/>
    <col min="18" max="18" width="7.5703125" customWidth="1"/>
    <col min="19" max="19" width="7" customWidth="1"/>
    <col min="20" max="20" width="6.140625" customWidth="1"/>
    <col min="21" max="21" width="6.28515625" customWidth="1"/>
    <col min="22" max="1025" width="9" customWidth="1"/>
  </cols>
  <sheetData>
    <row r="1" spans="1:22" ht="22.5" customHeight="1">
      <c r="A1" s="128" t="s">
        <v>180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2" ht="22.5">
      <c r="A2" s="129" t="s">
        <v>181</v>
      </c>
      <c r="B2" s="129"/>
      <c r="C2" s="129"/>
      <c r="D2" s="129"/>
      <c r="E2" s="91" t="s">
        <v>182</v>
      </c>
      <c r="F2" s="91" t="s">
        <v>183</v>
      </c>
      <c r="G2" s="91" t="s">
        <v>184</v>
      </c>
      <c r="H2" s="91" t="s">
        <v>185</v>
      </c>
      <c r="I2" s="91" t="s">
        <v>186</v>
      </c>
      <c r="J2" s="91" t="s">
        <v>187</v>
      </c>
      <c r="K2" s="92" t="s">
        <v>188</v>
      </c>
      <c r="L2" s="92" t="s">
        <v>189</v>
      </c>
      <c r="M2" s="92" t="s">
        <v>190</v>
      </c>
      <c r="N2" s="92" t="s">
        <v>191</v>
      </c>
      <c r="O2" s="92" t="s">
        <v>192</v>
      </c>
      <c r="P2" s="92" t="s">
        <v>193</v>
      </c>
      <c r="Q2" s="92" t="s">
        <v>194</v>
      </c>
      <c r="R2" s="92" t="s">
        <v>195</v>
      </c>
      <c r="S2" s="93" t="s">
        <v>196</v>
      </c>
      <c r="T2" s="93" t="s">
        <v>197</v>
      </c>
      <c r="U2" s="93" t="s">
        <v>198</v>
      </c>
      <c r="V2" s="94" t="s">
        <v>199</v>
      </c>
    </row>
    <row r="3" spans="1:22" ht="12.75" customHeight="1">
      <c r="A3" s="130" t="s">
        <v>200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 customHeight="1">
      <c r="A4" s="130" t="s">
        <v>201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22.5" customHeight="1">
      <c r="A5" s="95" t="s">
        <v>65</v>
      </c>
      <c r="B5" s="11" t="s">
        <v>66</v>
      </c>
      <c r="C5" s="11"/>
      <c r="D5" s="11"/>
      <c r="E5" s="101"/>
      <c r="F5" s="101"/>
      <c r="G5" s="101" t="s">
        <v>202</v>
      </c>
      <c r="H5" s="101" t="s">
        <v>202</v>
      </c>
      <c r="I5" s="101"/>
      <c r="J5" s="101"/>
      <c r="K5" s="96"/>
      <c r="L5" s="96"/>
      <c r="M5" s="96"/>
      <c r="N5" s="96"/>
      <c r="O5" s="96"/>
      <c r="P5" s="96"/>
      <c r="Q5" s="96"/>
      <c r="R5" s="96"/>
      <c r="S5" s="101"/>
      <c r="T5" s="101"/>
      <c r="U5" s="101"/>
      <c r="V5" s="97"/>
    </row>
    <row r="6" spans="1:22" ht="21.75" customHeight="1">
      <c r="A6" s="95" t="s">
        <v>67</v>
      </c>
      <c r="B6" s="11" t="s">
        <v>68</v>
      </c>
      <c r="C6" s="11"/>
      <c r="D6" s="11"/>
      <c r="E6" s="101"/>
      <c r="F6" s="101" t="s">
        <v>202</v>
      </c>
      <c r="G6" s="101"/>
      <c r="H6" s="101"/>
      <c r="I6" s="101"/>
      <c r="J6" s="101"/>
      <c r="K6" s="96"/>
      <c r="L6" s="96"/>
      <c r="M6" s="96" t="s">
        <v>202</v>
      </c>
      <c r="N6" s="96"/>
      <c r="O6" s="96"/>
      <c r="P6" s="96"/>
      <c r="Q6" s="96"/>
      <c r="R6" s="96"/>
      <c r="S6" s="98" t="s">
        <v>203</v>
      </c>
      <c r="T6" s="101"/>
      <c r="U6" s="101"/>
      <c r="V6" s="97"/>
    </row>
    <row r="7" spans="1:22" ht="12.75" customHeight="1">
      <c r="A7" s="131" t="s">
        <v>70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99"/>
    </row>
    <row r="8" spans="1:22" ht="15" customHeight="1">
      <c r="A8" s="95" t="s">
        <v>74</v>
      </c>
      <c r="B8" s="5" t="s">
        <v>204</v>
      </c>
      <c r="C8" s="5"/>
      <c r="D8" s="5"/>
      <c r="E8" s="101" t="s">
        <v>202</v>
      </c>
      <c r="F8" s="101"/>
      <c r="G8" s="101"/>
      <c r="H8" s="101"/>
      <c r="I8" s="101"/>
      <c r="J8" s="101" t="s">
        <v>202</v>
      </c>
      <c r="K8" s="96"/>
      <c r="L8" s="96" t="s">
        <v>202</v>
      </c>
      <c r="M8" s="96"/>
      <c r="N8" s="96"/>
      <c r="O8" s="96" t="s">
        <v>202</v>
      </c>
      <c r="P8" s="96"/>
      <c r="Q8" s="96"/>
      <c r="R8" s="96"/>
      <c r="S8" s="101" t="s">
        <v>202</v>
      </c>
      <c r="T8" s="101"/>
      <c r="U8" s="101"/>
      <c r="V8" s="97"/>
    </row>
    <row r="9" spans="1:22" ht="24.75" customHeight="1">
      <c r="A9" s="95" t="s">
        <v>205</v>
      </c>
      <c r="B9" s="5" t="s">
        <v>75</v>
      </c>
      <c r="C9" s="5"/>
      <c r="D9" s="5"/>
      <c r="E9" s="101"/>
      <c r="F9" s="101" t="s">
        <v>202</v>
      </c>
      <c r="G9" s="101"/>
      <c r="H9" s="101"/>
      <c r="I9" s="101"/>
      <c r="J9" s="101"/>
      <c r="K9" s="96" t="s">
        <v>202</v>
      </c>
      <c r="L9" s="96"/>
      <c r="M9" s="96"/>
      <c r="N9" s="96" t="s">
        <v>202</v>
      </c>
      <c r="O9" s="96"/>
      <c r="P9" s="96"/>
      <c r="Q9" s="96"/>
      <c r="R9" s="96"/>
      <c r="S9" s="101"/>
      <c r="T9" s="98" t="s">
        <v>203</v>
      </c>
      <c r="U9" s="101"/>
      <c r="V9" s="97"/>
    </row>
    <row r="10" spans="1:22" ht="22.15" customHeight="1">
      <c r="A10" s="95" t="s">
        <v>206</v>
      </c>
      <c r="B10" s="5" t="s">
        <v>77</v>
      </c>
      <c r="C10" s="5"/>
      <c r="D10" s="5"/>
      <c r="E10" s="101"/>
      <c r="F10" s="101"/>
      <c r="G10" s="101" t="s">
        <v>202</v>
      </c>
      <c r="H10" s="101"/>
      <c r="I10" s="101"/>
      <c r="J10" s="101"/>
      <c r="K10" s="96" t="s">
        <v>202</v>
      </c>
      <c r="L10" s="96"/>
      <c r="M10" s="96"/>
      <c r="N10" s="96"/>
      <c r="O10" s="96"/>
      <c r="P10" s="96" t="s">
        <v>202</v>
      </c>
      <c r="Q10" s="96"/>
      <c r="R10" s="96"/>
      <c r="S10" s="101"/>
      <c r="T10" s="98" t="s">
        <v>203</v>
      </c>
      <c r="U10" s="101"/>
      <c r="V10" s="98" t="s">
        <v>203</v>
      </c>
    </row>
    <row r="11" spans="1:22" ht="15.75" customHeight="1">
      <c r="A11" s="95" t="s">
        <v>207</v>
      </c>
      <c r="B11" s="5" t="s">
        <v>79</v>
      </c>
      <c r="C11" s="5"/>
      <c r="D11" s="5"/>
      <c r="E11" s="101"/>
      <c r="F11" s="101"/>
      <c r="G11" s="101"/>
      <c r="H11" s="101"/>
      <c r="I11" s="101" t="s">
        <v>202</v>
      </c>
      <c r="J11" s="101"/>
      <c r="K11" s="96"/>
      <c r="L11" s="96"/>
      <c r="M11" s="96"/>
      <c r="N11" s="96"/>
      <c r="O11" s="96" t="s">
        <v>202</v>
      </c>
      <c r="P11" s="96"/>
      <c r="Q11" s="96"/>
      <c r="R11" s="96" t="s">
        <v>202</v>
      </c>
      <c r="S11" s="98" t="s">
        <v>203</v>
      </c>
      <c r="T11" s="101"/>
      <c r="U11" s="101"/>
      <c r="V11" s="97"/>
    </row>
    <row r="12" spans="1:22" ht="24" customHeight="1">
      <c r="A12" s="95" t="s">
        <v>208</v>
      </c>
      <c r="B12" s="5" t="s">
        <v>81</v>
      </c>
      <c r="C12" s="5"/>
      <c r="D12" s="5"/>
      <c r="E12" s="101"/>
      <c r="F12" s="101"/>
      <c r="G12" s="101" t="s">
        <v>202</v>
      </c>
      <c r="H12" s="101"/>
      <c r="I12" s="101"/>
      <c r="J12" s="101" t="s">
        <v>202</v>
      </c>
      <c r="K12" s="96"/>
      <c r="L12" s="96" t="s">
        <v>202</v>
      </c>
      <c r="M12" s="96"/>
      <c r="N12" s="96"/>
      <c r="O12" s="96"/>
      <c r="P12" s="96"/>
      <c r="Q12" s="96"/>
      <c r="R12" s="96"/>
      <c r="S12" s="101"/>
      <c r="T12" s="101"/>
      <c r="U12" s="98" t="s">
        <v>203</v>
      </c>
      <c r="V12" s="97"/>
    </row>
    <row r="13" spans="1:22" ht="23.25" customHeight="1">
      <c r="A13" s="95" t="s">
        <v>209</v>
      </c>
      <c r="B13" s="5" t="s">
        <v>210</v>
      </c>
      <c r="C13" s="5"/>
      <c r="D13" s="5"/>
      <c r="E13" s="101" t="s">
        <v>202</v>
      </c>
      <c r="F13" s="101"/>
      <c r="G13" s="101"/>
      <c r="H13" s="101"/>
      <c r="I13" s="101"/>
      <c r="J13" s="101" t="s">
        <v>202</v>
      </c>
      <c r="K13" s="96"/>
      <c r="L13" s="96"/>
      <c r="M13" s="96"/>
      <c r="N13" s="96"/>
      <c r="O13" s="96"/>
      <c r="P13" s="96"/>
      <c r="Q13" s="96" t="s">
        <v>202</v>
      </c>
      <c r="R13" s="96"/>
      <c r="S13" s="101"/>
      <c r="T13" s="101"/>
      <c r="U13" s="101"/>
      <c r="V13" s="97" t="s">
        <v>202</v>
      </c>
    </row>
    <row r="14" spans="1:22" ht="15" customHeight="1">
      <c r="A14" s="95" t="s">
        <v>211</v>
      </c>
      <c r="B14" s="132" t="s">
        <v>212</v>
      </c>
      <c r="C14" s="132"/>
      <c r="D14" s="132"/>
      <c r="E14" s="101"/>
      <c r="F14" s="101" t="s">
        <v>202</v>
      </c>
      <c r="G14" s="101"/>
      <c r="H14" s="101"/>
      <c r="I14" s="101"/>
      <c r="J14" s="101"/>
      <c r="K14" s="96" t="s">
        <v>202</v>
      </c>
      <c r="L14" s="96"/>
      <c r="M14" s="96" t="s">
        <v>202</v>
      </c>
      <c r="N14" s="96"/>
      <c r="O14" s="96"/>
      <c r="P14" s="96"/>
      <c r="Q14" s="96"/>
      <c r="R14" s="96"/>
      <c r="S14" s="101" t="s">
        <v>202</v>
      </c>
      <c r="T14" s="101"/>
      <c r="U14" s="101"/>
      <c r="V14" s="97"/>
    </row>
    <row r="15" spans="1:22" ht="37.5" customHeight="1">
      <c r="A15" s="1" t="s">
        <v>213</v>
      </c>
      <c r="B15" s="133" t="s">
        <v>214</v>
      </c>
      <c r="C15" s="133"/>
      <c r="D15" s="133"/>
      <c r="E15" s="101"/>
      <c r="F15" s="101" t="s">
        <v>202</v>
      </c>
      <c r="G15" s="101"/>
      <c r="H15" s="101"/>
      <c r="I15" s="101"/>
      <c r="J15" s="101"/>
      <c r="K15" s="96" t="s">
        <v>202</v>
      </c>
      <c r="L15" s="96" t="s">
        <v>202</v>
      </c>
      <c r="M15" s="96"/>
      <c r="N15" s="96"/>
      <c r="O15" s="96"/>
      <c r="P15" s="96"/>
      <c r="Q15" s="96"/>
      <c r="R15" s="96"/>
      <c r="S15" s="101" t="s">
        <v>202</v>
      </c>
      <c r="T15" s="101"/>
      <c r="U15" s="101"/>
      <c r="V15" s="97"/>
    </row>
    <row r="16" spans="1:22" ht="24.75" customHeight="1">
      <c r="A16" s="1"/>
      <c r="B16" s="133" t="s">
        <v>105</v>
      </c>
      <c r="C16" s="133"/>
      <c r="D16" s="133"/>
      <c r="E16" s="101"/>
      <c r="F16" s="101" t="s">
        <v>202</v>
      </c>
      <c r="G16" s="101"/>
      <c r="H16" s="101"/>
      <c r="I16" s="101"/>
      <c r="J16" s="101"/>
      <c r="K16" s="96" t="s">
        <v>202</v>
      </c>
      <c r="L16" s="96" t="s">
        <v>202</v>
      </c>
      <c r="M16" s="96"/>
      <c r="N16" s="96"/>
      <c r="O16" s="96"/>
      <c r="P16" s="96"/>
      <c r="Q16" s="96"/>
      <c r="R16" s="96"/>
      <c r="S16" s="101" t="s">
        <v>202</v>
      </c>
      <c r="T16" s="101"/>
      <c r="U16" s="101"/>
      <c r="V16" s="97"/>
    </row>
    <row r="17" spans="1:22" ht="15" customHeight="1">
      <c r="A17" s="1" t="s">
        <v>215</v>
      </c>
      <c r="B17" s="132" t="s">
        <v>95</v>
      </c>
      <c r="C17" s="132"/>
      <c r="D17" s="132"/>
      <c r="E17" s="101"/>
      <c r="F17" s="101"/>
      <c r="G17" s="101" t="s">
        <v>202</v>
      </c>
      <c r="H17" s="101"/>
      <c r="I17" s="101"/>
      <c r="J17" s="101"/>
      <c r="K17" s="96"/>
      <c r="L17" s="96"/>
      <c r="M17" s="96" t="s">
        <v>202</v>
      </c>
      <c r="N17" s="96"/>
      <c r="O17" s="96"/>
      <c r="P17" s="96"/>
      <c r="Q17" s="96"/>
      <c r="R17" s="96"/>
      <c r="S17" s="101" t="s">
        <v>202</v>
      </c>
      <c r="T17" s="101"/>
      <c r="U17" s="101"/>
      <c r="V17" s="97"/>
    </row>
    <row r="18" spans="1:22" ht="15" customHeight="1">
      <c r="A18" s="1"/>
      <c r="B18" s="132" t="s">
        <v>96</v>
      </c>
      <c r="C18" s="132"/>
      <c r="D18" s="132"/>
      <c r="E18" s="101"/>
      <c r="F18" s="101"/>
      <c r="G18" s="101" t="s">
        <v>202</v>
      </c>
      <c r="H18" s="101"/>
      <c r="I18" s="101"/>
      <c r="J18" s="101"/>
      <c r="K18" s="96"/>
      <c r="L18" s="96"/>
      <c r="M18" s="96" t="s">
        <v>202</v>
      </c>
      <c r="N18" s="96"/>
      <c r="O18" s="96"/>
      <c r="P18" s="96"/>
      <c r="Q18" s="96"/>
      <c r="R18" s="96"/>
      <c r="S18" s="101" t="s">
        <v>202</v>
      </c>
      <c r="T18" s="101"/>
      <c r="U18" s="101"/>
      <c r="V18" s="97"/>
    </row>
    <row r="19" spans="1:22" s="79" customFormat="1" ht="15" customHeight="1">
      <c r="A19" s="1" t="s">
        <v>216</v>
      </c>
      <c r="B19" s="11" t="s">
        <v>92</v>
      </c>
      <c r="C19" s="11"/>
      <c r="D19" s="11"/>
      <c r="E19" s="101"/>
      <c r="F19" s="101"/>
      <c r="G19" s="101"/>
      <c r="H19" s="101"/>
      <c r="I19" s="101"/>
      <c r="J19" s="101"/>
      <c r="K19" s="96" t="s">
        <v>202</v>
      </c>
      <c r="L19" s="96"/>
      <c r="M19" s="96"/>
      <c r="N19" s="96" t="s">
        <v>202</v>
      </c>
      <c r="O19" s="96"/>
      <c r="P19" s="96"/>
      <c r="Q19" s="96"/>
      <c r="R19" s="96"/>
      <c r="S19" s="101"/>
      <c r="T19" s="101"/>
      <c r="U19" s="101"/>
      <c r="V19" s="97"/>
    </row>
    <row r="20" spans="1:22" s="79" customFormat="1" ht="27" customHeight="1">
      <c r="A20" s="1"/>
      <c r="B20" s="11" t="s">
        <v>93</v>
      </c>
      <c r="C20" s="11"/>
      <c r="D20" s="11"/>
      <c r="E20" s="101"/>
      <c r="F20" s="101"/>
      <c r="G20" s="101"/>
      <c r="H20" s="101"/>
      <c r="I20" s="101"/>
      <c r="J20" s="101"/>
      <c r="K20" s="96" t="s">
        <v>202</v>
      </c>
      <c r="L20" s="96"/>
      <c r="M20" s="96"/>
      <c r="N20" s="96" t="s">
        <v>202</v>
      </c>
      <c r="O20" s="96"/>
      <c r="P20" s="96"/>
      <c r="Q20" s="96"/>
      <c r="R20" s="96"/>
      <c r="S20" s="101"/>
      <c r="T20" s="101"/>
      <c r="U20" s="101"/>
      <c r="V20" s="97"/>
    </row>
    <row r="21" spans="1:22" s="79" customFormat="1" ht="15" customHeight="1">
      <c r="A21" s="134" t="s">
        <v>217</v>
      </c>
      <c r="B21" s="11" t="s">
        <v>89</v>
      </c>
      <c r="C21" s="11"/>
      <c r="D21" s="11"/>
      <c r="E21" s="101" t="s">
        <v>202</v>
      </c>
      <c r="F21" s="101"/>
      <c r="G21" s="101"/>
      <c r="H21" s="101"/>
      <c r="I21" s="101"/>
      <c r="J21" s="101"/>
      <c r="K21" s="96"/>
      <c r="L21" s="96"/>
      <c r="M21" s="96"/>
      <c r="N21" s="96"/>
      <c r="O21" s="96" t="s">
        <v>202</v>
      </c>
      <c r="P21" s="96"/>
      <c r="Q21" s="96"/>
      <c r="R21" s="96"/>
      <c r="S21" s="101" t="s">
        <v>202</v>
      </c>
      <c r="T21" s="101"/>
      <c r="U21" s="101"/>
      <c r="V21" s="97"/>
    </row>
    <row r="22" spans="1:22" s="79" customFormat="1" ht="21.75" customHeight="1">
      <c r="A22" s="134"/>
      <c r="B22" s="135" t="s">
        <v>90</v>
      </c>
      <c r="C22" s="135"/>
      <c r="D22" s="135"/>
      <c r="E22" s="101" t="s">
        <v>202</v>
      </c>
      <c r="F22" s="101"/>
      <c r="G22" s="101"/>
      <c r="H22" s="101"/>
      <c r="I22" s="101"/>
      <c r="J22" s="101"/>
      <c r="K22" s="96"/>
      <c r="L22" s="96"/>
      <c r="M22" s="96"/>
      <c r="N22" s="96"/>
      <c r="O22" s="96" t="s">
        <v>202</v>
      </c>
      <c r="P22" s="96"/>
      <c r="Q22" s="96"/>
      <c r="R22" s="96"/>
      <c r="S22" s="101" t="s">
        <v>202</v>
      </c>
      <c r="T22" s="101"/>
      <c r="U22" s="101"/>
      <c r="V22" s="97"/>
    </row>
    <row r="23" spans="1:22" s="79" customFormat="1" ht="26.25" customHeight="1">
      <c r="A23" s="1" t="s">
        <v>218</v>
      </c>
      <c r="B23" s="5" t="s">
        <v>98</v>
      </c>
      <c r="C23" s="5"/>
      <c r="D23" s="5"/>
      <c r="E23" s="101"/>
      <c r="F23" s="101"/>
      <c r="G23" s="101"/>
      <c r="H23" s="101"/>
      <c r="I23" s="101"/>
      <c r="J23" s="101"/>
      <c r="K23" s="96"/>
      <c r="L23" s="96"/>
      <c r="M23" s="96"/>
      <c r="N23" s="96"/>
      <c r="O23" s="96"/>
      <c r="P23" s="96"/>
      <c r="Q23" s="96" t="s">
        <v>202</v>
      </c>
      <c r="R23" s="96"/>
      <c r="S23" s="101"/>
      <c r="T23" s="101"/>
      <c r="U23" s="98" t="s">
        <v>202</v>
      </c>
      <c r="V23" s="100" t="s">
        <v>202</v>
      </c>
    </row>
    <row r="24" spans="1:22" s="79" customFormat="1" ht="31.5" customHeight="1">
      <c r="A24" s="1"/>
      <c r="B24" s="5" t="s">
        <v>99</v>
      </c>
      <c r="C24" s="5"/>
      <c r="D24" s="5"/>
      <c r="E24" s="101"/>
      <c r="F24" s="101"/>
      <c r="G24" s="101"/>
      <c r="H24" s="101"/>
      <c r="I24" s="101"/>
      <c r="J24" s="101"/>
      <c r="K24" s="96"/>
      <c r="L24" s="96"/>
      <c r="M24" s="96"/>
      <c r="N24" s="96"/>
      <c r="O24" s="96"/>
      <c r="P24" s="96"/>
      <c r="Q24" s="96" t="s">
        <v>202</v>
      </c>
      <c r="R24" s="96"/>
      <c r="S24" s="101"/>
      <c r="T24" s="101"/>
      <c r="U24" s="98" t="s">
        <v>202</v>
      </c>
      <c r="V24" s="98" t="s">
        <v>219</v>
      </c>
    </row>
    <row r="25" spans="1:22" s="79" customFormat="1" ht="34.5" customHeight="1">
      <c r="A25" s="1" t="s">
        <v>220</v>
      </c>
      <c r="B25" s="5" t="s">
        <v>107</v>
      </c>
      <c r="C25" s="5"/>
      <c r="D25" s="5"/>
      <c r="E25" s="101"/>
      <c r="F25" s="101"/>
      <c r="G25" s="101"/>
      <c r="H25" s="101"/>
      <c r="I25" s="101"/>
      <c r="J25" s="101"/>
      <c r="K25" s="96"/>
      <c r="L25" s="96"/>
      <c r="M25" s="96"/>
      <c r="N25" s="96"/>
      <c r="O25" s="96"/>
      <c r="P25" s="96"/>
      <c r="Q25" s="96"/>
      <c r="R25" s="96" t="s">
        <v>202</v>
      </c>
      <c r="S25" s="101"/>
      <c r="T25" s="98" t="s">
        <v>202</v>
      </c>
      <c r="U25" s="98" t="s">
        <v>202</v>
      </c>
      <c r="V25" s="97"/>
    </row>
    <row r="26" spans="1:22" s="79" customFormat="1" ht="24" customHeight="1">
      <c r="A26" s="1"/>
      <c r="B26" s="5" t="s">
        <v>221</v>
      </c>
      <c r="C26" s="5"/>
      <c r="D26" s="5"/>
      <c r="E26" s="101"/>
      <c r="F26" s="101"/>
      <c r="G26" s="101"/>
      <c r="H26" s="101"/>
      <c r="I26" s="101"/>
      <c r="J26" s="101"/>
      <c r="K26" s="96"/>
      <c r="L26" s="96"/>
      <c r="M26" s="96"/>
      <c r="N26" s="96"/>
      <c r="O26" s="96"/>
      <c r="P26" s="96"/>
      <c r="Q26" s="96"/>
      <c r="R26" s="96" t="s">
        <v>202</v>
      </c>
      <c r="S26" s="101"/>
      <c r="T26" s="98" t="s">
        <v>202</v>
      </c>
      <c r="U26" s="98" t="s">
        <v>222</v>
      </c>
      <c r="V26" s="97"/>
    </row>
    <row r="27" spans="1:22" ht="12.75" customHeight="1">
      <c r="A27" s="131" t="s">
        <v>119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</row>
    <row r="28" spans="1:22" ht="15" customHeight="1">
      <c r="A28" s="95" t="s">
        <v>120</v>
      </c>
      <c r="B28" s="10" t="s">
        <v>121</v>
      </c>
      <c r="C28" s="10"/>
      <c r="D28" s="10"/>
      <c r="E28" s="101"/>
      <c r="F28" s="101"/>
      <c r="G28" s="101"/>
      <c r="H28" s="101"/>
      <c r="I28" s="101"/>
      <c r="J28" s="101"/>
      <c r="K28" s="96"/>
      <c r="L28" s="96" t="s">
        <v>202</v>
      </c>
      <c r="M28" s="96" t="s">
        <v>202</v>
      </c>
      <c r="N28" s="96"/>
      <c r="O28" s="96"/>
      <c r="P28" s="96"/>
      <c r="Q28" s="96" t="s">
        <v>202</v>
      </c>
      <c r="R28" s="96"/>
      <c r="S28" s="101"/>
      <c r="T28" s="101" t="s">
        <v>202</v>
      </c>
      <c r="U28" s="101"/>
      <c r="V28" s="97" t="s">
        <v>202</v>
      </c>
    </row>
    <row r="29" spans="1:22" ht="15" customHeight="1">
      <c r="A29" s="95" t="s">
        <v>122</v>
      </c>
      <c r="B29" s="10" t="s">
        <v>123</v>
      </c>
      <c r="C29" s="10"/>
      <c r="D29" s="10"/>
      <c r="E29" s="101"/>
      <c r="F29" s="101"/>
      <c r="G29" s="101"/>
      <c r="H29" s="101"/>
      <c r="I29" s="101"/>
      <c r="J29" s="101"/>
      <c r="K29" s="96"/>
      <c r="L29" s="96"/>
      <c r="M29" s="96"/>
      <c r="N29" s="96" t="s">
        <v>202</v>
      </c>
      <c r="O29" s="96"/>
      <c r="P29" s="96" t="s">
        <v>202</v>
      </c>
      <c r="Q29" s="96"/>
      <c r="R29" s="96" t="s">
        <v>202</v>
      </c>
      <c r="S29" s="101"/>
      <c r="T29" s="101" t="s">
        <v>202</v>
      </c>
      <c r="U29" s="101"/>
      <c r="V29" s="97" t="s">
        <v>202</v>
      </c>
    </row>
    <row r="30" spans="1:22" ht="12.75" customHeight="1">
      <c r="A30" s="131" t="s">
        <v>125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</row>
    <row r="31" spans="1:22" ht="15" customHeight="1">
      <c r="A31" s="95" t="s">
        <v>126</v>
      </c>
      <c r="B31" s="11" t="s">
        <v>127</v>
      </c>
      <c r="C31" s="11"/>
      <c r="D31" s="11"/>
      <c r="E31" s="101"/>
      <c r="F31" s="101"/>
      <c r="G31" s="101"/>
      <c r="H31" s="101"/>
      <c r="I31" s="101"/>
      <c r="J31" s="101" t="s">
        <v>202</v>
      </c>
      <c r="K31" s="96"/>
      <c r="L31" s="96"/>
      <c r="M31" s="96"/>
      <c r="N31" s="96"/>
      <c r="O31" s="96"/>
      <c r="P31" s="96"/>
      <c r="Q31" s="96" t="s">
        <v>202</v>
      </c>
      <c r="R31" s="96"/>
      <c r="S31" s="101" t="s">
        <v>202</v>
      </c>
      <c r="T31" s="101"/>
      <c r="U31" s="101" t="s">
        <v>202</v>
      </c>
      <c r="V31" s="97" t="s">
        <v>202</v>
      </c>
    </row>
    <row r="32" spans="1:22" ht="12.75" customHeight="1">
      <c r="A32" s="131" t="s">
        <v>132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</row>
    <row r="33" spans="1:22" ht="15" customHeight="1">
      <c r="A33" s="45" t="s">
        <v>135</v>
      </c>
      <c r="B33" s="10" t="s">
        <v>136</v>
      </c>
      <c r="C33" s="10"/>
      <c r="D33" s="10"/>
      <c r="E33" s="101" t="s">
        <v>202</v>
      </c>
      <c r="F33" s="101" t="s">
        <v>202</v>
      </c>
      <c r="G33" s="101" t="s">
        <v>202</v>
      </c>
      <c r="H33" s="101" t="s">
        <v>202</v>
      </c>
      <c r="I33" s="101" t="s">
        <v>202</v>
      </c>
      <c r="J33" s="101" t="s">
        <v>202</v>
      </c>
      <c r="K33" s="96" t="s">
        <v>202</v>
      </c>
      <c r="L33" s="96" t="s">
        <v>202</v>
      </c>
      <c r="M33" s="96" t="s">
        <v>202</v>
      </c>
      <c r="N33" s="96" t="s">
        <v>202</v>
      </c>
      <c r="O33" s="96" t="s">
        <v>202</v>
      </c>
      <c r="P33" s="96" t="s">
        <v>202</v>
      </c>
      <c r="Q33" s="96" t="s">
        <v>202</v>
      </c>
      <c r="R33" s="96" t="s">
        <v>202</v>
      </c>
      <c r="S33" s="101" t="s">
        <v>202</v>
      </c>
      <c r="T33" s="101" t="s">
        <v>202</v>
      </c>
      <c r="U33" s="101" t="s">
        <v>202</v>
      </c>
      <c r="V33" s="101" t="s">
        <v>202</v>
      </c>
    </row>
  </sheetData>
  <mergeCells count="39">
    <mergeCell ref="B29:D29"/>
    <mergeCell ref="A30:V30"/>
    <mergeCell ref="B31:D31"/>
    <mergeCell ref="A32:V32"/>
    <mergeCell ref="B33:D33"/>
    <mergeCell ref="A25:A26"/>
    <mergeCell ref="B25:D25"/>
    <mergeCell ref="B26:D26"/>
    <mergeCell ref="A27:V27"/>
    <mergeCell ref="B28:D28"/>
    <mergeCell ref="A21:A22"/>
    <mergeCell ref="B21:D21"/>
    <mergeCell ref="B22:D22"/>
    <mergeCell ref="A23:A24"/>
    <mergeCell ref="B23:D23"/>
    <mergeCell ref="B24:D24"/>
    <mergeCell ref="A17:A18"/>
    <mergeCell ref="B17:D17"/>
    <mergeCell ref="B18:D18"/>
    <mergeCell ref="A19:A20"/>
    <mergeCell ref="B19:D19"/>
    <mergeCell ref="B20:D20"/>
    <mergeCell ref="B11:D11"/>
    <mergeCell ref="B12:D12"/>
    <mergeCell ref="B13:D13"/>
    <mergeCell ref="B14:D14"/>
    <mergeCell ref="A15:A16"/>
    <mergeCell ref="B15:D15"/>
    <mergeCell ref="B16:D16"/>
    <mergeCell ref="B6:D6"/>
    <mergeCell ref="A7:U7"/>
    <mergeCell ref="B8:D8"/>
    <mergeCell ref="B9:D9"/>
    <mergeCell ref="B10:D10"/>
    <mergeCell ref="A1:U1"/>
    <mergeCell ref="A2:D2"/>
    <mergeCell ref="A3:V3"/>
    <mergeCell ref="A4:V4"/>
    <mergeCell ref="B5:D5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W39"/>
  <sheetViews>
    <sheetView tabSelected="1" view="pageBreakPreview" zoomScaleNormal="100" workbookViewId="0">
      <selection activeCell="B9" sqref="B9"/>
    </sheetView>
  </sheetViews>
  <sheetFormatPr defaultRowHeight="12.75"/>
  <cols>
    <col min="1" max="1" width="6.140625" style="102" customWidth="1"/>
    <col min="2" max="2" width="107.140625" style="102" customWidth="1"/>
    <col min="3" max="3" width="9.140625" style="103" customWidth="1"/>
    <col min="4" max="257" width="9.140625" style="65" customWidth="1"/>
    <col min="258" max="1025" width="9.140625" customWidth="1"/>
  </cols>
  <sheetData>
    <row r="1" spans="1:2" ht="27.75" customHeight="1">
      <c r="A1" s="136" t="s">
        <v>223</v>
      </c>
      <c r="B1" s="136"/>
    </row>
    <row r="2" spans="1:2" ht="75.75">
      <c r="A2" s="104" t="s">
        <v>182</v>
      </c>
      <c r="B2" s="105" t="s">
        <v>224</v>
      </c>
    </row>
    <row r="3" spans="1:2" ht="57">
      <c r="A3" s="106" t="s">
        <v>183</v>
      </c>
      <c r="B3" s="107" t="s">
        <v>225</v>
      </c>
    </row>
    <row r="4" spans="1:2" ht="38.25">
      <c r="A4" s="108" t="s">
        <v>184</v>
      </c>
      <c r="B4" s="109" t="s">
        <v>226</v>
      </c>
    </row>
    <row r="5" spans="1:2" ht="19.5" customHeight="1">
      <c r="A5" s="106" t="s">
        <v>185</v>
      </c>
      <c r="B5" s="107" t="s">
        <v>227</v>
      </c>
    </row>
    <row r="6" spans="1:2" ht="38.25">
      <c r="A6" s="108" t="s">
        <v>186</v>
      </c>
      <c r="B6" s="109" t="s">
        <v>228</v>
      </c>
    </row>
    <row r="7" spans="1:2" ht="38.25">
      <c r="A7" s="110" t="s">
        <v>229</v>
      </c>
      <c r="B7" s="111" t="s">
        <v>230</v>
      </c>
    </row>
    <row r="8" spans="1:2" ht="21" customHeight="1">
      <c r="A8" s="137" t="s">
        <v>231</v>
      </c>
      <c r="B8" s="137"/>
    </row>
    <row r="9" spans="1:2" ht="38.25">
      <c r="A9" s="110" t="s">
        <v>188</v>
      </c>
      <c r="B9" s="111" t="s">
        <v>232</v>
      </c>
    </row>
    <row r="10" spans="1:2" ht="38.25">
      <c r="A10" s="110" t="s">
        <v>189</v>
      </c>
      <c r="B10" s="111" t="s">
        <v>233</v>
      </c>
    </row>
    <row r="11" spans="1:2" ht="57">
      <c r="A11" s="110" t="s">
        <v>190</v>
      </c>
      <c r="B11" s="111" t="s">
        <v>234</v>
      </c>
    </row>
    <row r="12" spans="1:2" ht="38.25">
      <c r="A12" s="110" t="s">
        <v>191</v>
      </c>
      <c r="B12" s="111" t="s">
        <v>235</v>
      </c>
    </row>
    <row r="13" spans="1:2" ht="37.5" customHeight="1">
      <c r="A13" s="138" t="s">
        <v>192</v>
      </c>
      <c r="B13" s="107" t="s">
        <v>236</v>
      </c>
    </row>
    <row r="14" spans="1:2" ht="38.25">
      <c r="A14" s="138"/>
      <c r="B14" s="111" t="s">
        <v>237</v>
      </c>
    </row>
    <row r="15" spans="1:2" ht="56.25" customHeight="1">
      <c r="A15" s="138" t="s">
        <v>193</v>
      </c>
      <c r="B15" s="107" t="s">
        <v>238</v>
      </c>
    </row>
    <row r="16" spans="1:2" ht="19.5">
      <c r="A16" s="138"/>
      <c r="B16" s="111" t="s">
        <v>239</v>
      </c>
    </row>
    <row r="17" spans="1:2" ht="38.25">
      <c r="A17" s="110" t="s">
        <v>194</v>
      </c>
      <c r="B17" s="111" t="s">
        <v>240</v>
      </c>
    </row>
    <row r="18" spans="1:2" ht="38.25">
      <c r="A18" s="110" t="s">
        <v>195</v>
      </c>
      <c r="B18" s="111" t="s">
        <v>241</v>
      </c>
    </row>
    <row r="19" spans="1:2" ht="22.5" customHeight="1">
      <c r="A19" s="137" t="s">
        <v>242</v>
      </c>
      <c r="B19" s="137"/>
    </row>
    <row r="20" spans="1:2" ht="57" customHeight="1">
      <c r="A20" s="139" t="s">
        <v>243</v>
      </c>
      <c r="B20" s="111" t="s">
        <v>244</v>
      </c>
    </row>
    <row r="21" spans="1:2" ht="19.5">
      <c r="A21" s="139"/>
      <c r="B21" s="112" t="s">
        <v>245</v>
      </c>
    </row>
    <row r="22" spans="1:2" ht="26.25" customHeight="1">
      <c r="A22" s="139"/>
      <c r="B22" s="112" t="s">
        <v>246</v>
      </c>
    </row>
    <row r="23" spans="1:2" ht="75.75">
      <c r="A23" s="140"/>
      <c r="B23" s="112" t="s">
        <v>247</v>
      </c>
    </row>
    <row r="24" spans="1:2" ht="38.25">
      <c r="A24" s="140"/>
      <c r="B24" s="112" t="s">
        <v>248</v>
      </c>
    </row>
    <row r="25" spans="1:2" ht="94.5" customHeight="1">
      <c r="A25" s="138" t="s">
        <v>197</v>
      </c>
      <c r="B25" s="111" t="s">
        <v>249</v>
      </c>
    </row>
    <row r="26" spans="1:2" ht="19.5">
      <c r="A26" s="138"/>
      <c r="B26" s="112" t="s">
        <v>245</v>
      </c>
    </row>
    <row r="27" spans="1:2" ht="64.5" customHeight="1">
      <c r="A27" s="138"/>
      <c r="B27" s="112" t="s">
        <v>250</v>
      </c>
    </row>
    <row r="28" spans="1:2" ht="38.25">
      <c r="A28" s="138"/>
      <c r="B28" s="112" t="s">
        <v>251</v>
      </c>
    </row>
    <row r="29" spans="1:2" ht="38.25">
      <c r="A29" s="138"/>
      <c r="B29" s="112" t="s">
        <v>252</v>
      </c>
    </row>
    <row r="30" spans="1:2" ht="57" customHeight="1">
      <c r="A30" s="138" t="s">
        <v>198</v>
      </c>
      <c r="B30" s="111" t="s">
        <v>253</v>
      </c>
    </row>
    <row r="31" spans="1:2" ht="19.5">
      <c r="A31" s="138"/>
      <c r="B31" s="112" t="s">
        <v>245</v>
      </c>
    </row>
    <row r="32" spans="1:2" ht="79.5" customHeight="1">
      <c r="A32" s="138"/>
      <c r="B32" s="112" t="s">
        <v>254</v>
      </c>
    </row>
    <row r="33" spans="1:2" ht="57">
      <c r="A33" s="138"/>
      <c r="B33" s="112" t="s">
        <v>255</v>
      </c>
    </row>
    <row r="34" spans="1:2" ht="19.5">
      <c r="A34" s="138"/>
      <c r="B34" s="112" t="s">
        <v>256</v>
      </c>
    </row>
    <row r="35" spans="1:2" ht="38.25" customHeight="1">
      <c r="A35" s="138" t="s">
        <v>199</v>
      </c>
      <c r="B35" s="111" t="s">
        <v>257</v>
      </c>
    </row>
    <row r="36" spans="1:2" ht="19.5">
      <c r="A36" s="138"/>
      <c r="B36" s="112" t="s">
        <v>245</v>
      </c>
    </row>
    <row r="37" spans="1:2" ht="39" customHeight="1">
      <c r="A37" s="138"/>
      <c r="B37" s="112" t="s">
        <v>258</v>
      </c>
    </row>
    <row r="38" spans="1:2" ht="57">
      <c r="A38" s="138"/>
      <c r="B38" s="112" t="s">
        <v>259</v>
      </c>
    </row>
    <row r="39" spans="1:2" ht="38.25">
      <c r="A39" s="138"/>
      <c r="B39" s="112" t="s">
        <v>260</v>
      </c>
    </row>
  </sheetData>
  <mergeCells count="10">
    <mergeCell ref="A20:A22"/>
    <mergeCell ref="A23:A24"/>
    <mergeCell ref="A25:A29"/>
    <mergeCell ref="A30:A34"/>
    <mergeCell ref="A35:A39"/>
    <mergeCell ref="A1:B1"/>
    <mergeCell ref="A8:B8"/>
    <mergeCell ref="A13:A14"/>
    <mergeCell ref="A15:A16"/>
    <mergeCell ref="A19:B19"/>
  </mergeCells>
  <printOptions gridLines="1"/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Image</dc:subject>
  <dc:creator>3rdUser</dc:creator>
  <cp:keywords/>
  <dc:description/>
  <cp:lastModifiedBy>aspirant.archiv</cp:lastModifiedBy>
  <cp:revision>1</cp:revision>
  <dcterms:created xsi:type="dcterms:W3CDTF">2016-06-20T13:27:48Z</dcterms:created>
  <dcterms:modified xsi:type="dcterms:W3CDTF">2020-09-08T14:52:45Z</dcterms:modified>
  <cp:category/>
  <cp:contentStatus/>
</cp:coreProperties>
</file>